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8.xml" ContentType="application/vnd.openxmlformats-officedocument.drawing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9.xml" ContentType="application/vnd.openxmlformats-officedocument.drawing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0.xml" ContentType="application/vnd.openxmlformats-officedocument.drawing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1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3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4.xml" ContentType="application/vnd.openxmlformats-officedocument.drawing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milfile\Shared_Data\Publikácie\Ročenka 2021\"/>
    </mc:Choice>
  </mc:AlternateContent>
  <bookViews>
    <workbookView xWindow="0" yWindow="0" windowWidth="21600" windowHeight="9300"/>
  </bookViews>
  <sheets>
    <sheet name="G 1." sheetId="31" r:id="rId1"/>
    <sheet name="G 2. G 3." sheetId="4" r:id="rId2"/>
    <sheet name="G 4." sheetId="32" r:id="rId3"/>
    <sheet name=" G 5. G 6." sheetId="7" r:id="rId4"/>
    <sheet name="G 7. G 8." sheetId="30" r:id="rId5"/>
    <sheet name=" G 9. G 10." sheetId="10" r:id="rId6"/>
    <sheet name="G 11. G 12" sheetId="33" r:id="rId7"/>
    <sheet name="M 1 G 13." sheetId="35" r:id="rId8"/>
    <sheet name="G 14. G15." sheetId="36" r:id="rId9"/>
    <sheet name="G 16. G17." sheetId="37" r:id="rId10"/>
    <sheet name=" G 18. G 19." sheetId="38" r:id="rId11"/>
    <sheet name="G 20. M 2." sheetId="39" r:id="rId12"/>
    <sheet name="G 21. G 22." sheetId="24" r:id="rId13"/>
    <sheet name="G23. G 24." sheetId="25" r:id="rId14"/>
    <sheet name="G 25. M3" sheetId="26" r:id="rId15"/>
    <sheet name="M4" sheetId="27" r:id="rId16"/>
  </sheets>
  <definedNames>
    <definedName name="_xlnm.Print_Area" localSheetId="10">' G 18. G 19.'!$A$1:$J$51</definedName>
    <definedName name="_xlnm.Print_Area" localSheetId="3">' G 5. G 6.'!$A$1:$K$60</definedName>
    <definedName name="_xlnm.Print_Area" localSheetId="5">' G 9. G 10.'!$A$1:$D$58</definedName>
    <definedName name="_xlnm.Print_Area" localSheetId="0">'G 1.'!$A$2:$E$42</definedName>
    <definedName name="_xlnm.Print_Area" localSheetId="6">'G 11. G 12'!$A$1:$A$56</definedName>
    <definedName name="_xlnm.Print_Area" localSheetId="8">'G 14. G15.'!$A$1:$P$59</definedName>
    <definedName name="_xlnm.Print_Area" localSheetId="9">'G 16. G17.'!$A$1:$K$67</definedName>
    <definedName name="_xlnm.Print_Area" localSheetId="1">'G 2. G 3.'!$A$2:$N$57</definedName>
    <definedName name="_xlnm.Print_Area" localSheetId="11">'G 20. M 2.'!$A$1:$N$60</definedName>
    <definedName name="_xlnm.Print_Area" localSheetId="12">'G 21. G 22.'!$A$1:$I$60</definedName>
    <definedName name="_xlnm.Print_Area" localSheetId="14">'G 25. M3'!$A$1:$M$60</definedName>
    <definedName name="_xlnm.Print_Area" localSheetId="2">'G 4.'!$A$2:$J$40</definedName>
    <definedName name="_xlnm.Print_Area" localSheetId="4">'G 7. G 8.'!$A$1:$I$56</definedName>
    <definedName name="_xlnm.Print_Area" localSheetId="13">'G23. G 24.'!$A$1:$H$54</definedName>
    <definedName name="_xlnm.Print_Area" localSheetId="7">'M 1 G 13.'!$A$1:$N$59</definedName>
    <definedName name="_xlnm.Print_Area" localSheetId="15">'M4'!$A$2:$K$37</definedName>
  </definedNames>
  <calcPr calcId="162913"/>
</workbook>
</file>

<file path=xl/calcChain.xml><?xml version="1.0" encoding="utf-8"?>
<calcChain xmlns="http://schemas.openxmlformats.org/spreadsheetml/2006/main">
  <c r="M10" i="25" l="1"/>
  <c r="N10" i="25"/>
  <c r="M11" i="25"/>
  <c r="N11" i="25"/>
  <c r="N9" i="25"/>
  <c r="M9" i="25"/>
  <c r="S11" i="39"/>
  <c r="S12" i="39"/>
  <c r="S13" i="39"/>
  <c r="S10" i="39"/>
  <c r="S5" i="39"/>
  <c r="S6" i="39"/>
  <c r="S7" i="39"/>
  <c r="S4" i="39"/>
  <c r="T5" i="37"/>
  <c r="T6" i="37"/>
  <c r="T7" i="37"/>
  <c r="T8" i="37"/>
  <c r="T9" i="37"/>
  <c r="T4" i="37"/>
  <c r="S46" i="37" l="1"/>
  <c r="S36" i="37"/>
  <c r="W6" i="36" l="1"/>
  <c r="W7" i="36"/>
  <c r="W8" i="36"/>
  <c r="W9" i="36"/>
  <c r="W10" i="36"/>
  <c r="W5" i="36"/>
  <c r="V6" i="36"/>
  <c r="V7" i="36"/>
  <c r="V8" i="36"/>
  <c r="V9" i="36"/>
  <c r="V10" i="36"/>
  <c r="V5" i="36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AH15" i="4"/>
  <c r="AI15" i="4"/>
  <c r="AJ15" i="4"/>
  <c r="AK15" i="4"/>
  <c r="AL15" i="4"/>
  <c r="AM15" i="4"/>
  <c r="AN15" i="4"/>
  <c r="AO15" i="4"/>
  <c r="AP15" i="4"/>
  <c r="AQ15" i="4"/>
  <c r="AR15" i="4"/>
  <c r="AS15" i="4"/>
  <c r="AT15" i="4"/>
  <c r="AU15" i="4"/>
  <c r="AV15" i="4"/>
  <c r="AW15" i="4"/>
  <c r="AX15" i="4"/>
  <c r="AY15" i="4"/>
  <c r="AZ15" i="4"/>
  <c r="BA15" i="4"/>
  <c r="BB15" i="4"/>
  <c r="BC15" i="4"/>
  <c r="BD15" i="4"/>
  <c r="BE15" i="4"/>
  <c r="BF15" i="4"/>
  <c r="BG15" i="4"/>
  <c r="BH15" i="4"/>
  <c r="BI15" i="4"/>
  <c r="BJ15" i="4"/>
  <c r="BK15" i="4"/>
  <c r="BL15" i="4"/>
  <c r="BM15" i="4"/>
  <c r="BN15" i="4"/>
  <c r="BO15" i="4"/>
  <c r="BP15" i="4"/>
  <c r="BQ15" i="4"/>
  <c r="BR15" i="4"/>
  <c r="BS15" i="4"/>
  <c r="BT15" i="4"/>
  <c r="BU15" i="4"/>
  <c r="BV15" i="4"/>
  <c r="BW15" i="4"/>
  <c r="BX15" i="4"/>
  <c r="BY15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AH16" i="4"/>
  <c r="AI16" i="4"/>
  <c r="AJ16" i="4"/>
  <c r="AK16" i="4"/>
  <c r="AL16" i="4"/>
  <c r="AM16" i="4"/>
  <c r="AN16" i="4"/>
  <c r="AO16" i="4"/>
  <c r="AP16" i="4"/>
  <c r="AQ16" i="4"/>
  <c r="AR16" i="4"/>
  <c r="AS16" i="4"/>
  <c r="AT16" i="4"/>
  <c r="AU16" i="4"/>
  <c r="AV16" i="4"/>
  <c r="AW16" i="4"/>
  <c r="AX16" i="4"/>
  <c r="AY16" i="4"/>
  <c r="AZ16" i="4"/>
  <c r="BA16" i="4"/>
  <c r="BB16" i="4"/>
  <c r="BC16" i="4"/>
  <c r="BD16" i="4"/>
  <c r="BE16" i="4"/>
  <c r="BF16" i="4"/>
  <c r="BG16" i="4"/>
  <c r="BH16" i="4"/>
  <c r="BI16" i="4"/>
  <c r="BJ16" i="4"/>
  <c r="BK16" i="4"/>
  <c r="BL16" i="4"/>
  <c r="BM16" i="4"/>
  <c r="BN16" i="4"/>
  <c r="BO16" i="4"/>
  <c r="BP16" i="4"/>
  <c r="BQ16" i="4"/>
  <c r="BR16" i="4"/>
  <c r="BS16" i="4"/>
  <c r="BT16" i="4"/>
  <c r="BU16" i="4"/>
  <c r="BV16" i="4"/>
  <c r="BW16" i="4"/>
  <c r="BX16" i="4"/>
  <c r="BY16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7" i="4"/>
  <c r="AI17" i="4"/>
  <c r="AJ17" i="4"/>
  <c r="AK17" i="4"/>
  <c r="AL17" i="4"/>
  <c r="AM17" i="4"/>
  <c r="AN17" i="4"/>
  <c r="AO17" i="4"/>
  <c r="AP17" i="4"/>
  <c r="AQ17" i="4"/>
  <c r="AR17" i="4"/>
  <c r="AS17" i="4"/>
  <c r="AT17" i="4"/>
  <c r="AU17" i="4"/>
  <c r="AV17" i="4"/>
  <c r="AW17" i="4"/>
  <c r="AX17" i="4"/>
  <c r="AY17" i="4"/>
  <c r="AZ17" i="4"/>
  <c r="BA17" i="4"/>
  <c r="BB17" i="4"/>
  <c r="BC17" i="4"/>
  <c r="BD17" i="4"/>
  <c r="BE17" i="4"/>
  <c r="BF17" i="4"/>
  <c r="BG17" i="4"/>
  <c r="BH17" i="4"/>
  <c r="BI17" i="4"/>
  <c r="BJ17" i="4"/>
  <c r="BK17" i="4"/>
  <c r="BL17" i="4"/>
  <c r="BM17" i="4"/>
  <c r="BN17" i="4"/>
  <c r="BO17" i="4"/>
  <c r="BP17" i="4"/>
  <c r="BQ17" i="4"/>
  <c r="BR17" i="4"/>
  <c r="BS17" i="4"/>
  <c r="BT17" i="4"/>
  <c r="BU17" i="4"/>
  <c r="BV17" i="4"/>
  <c r="BW17" i="4"/>
  <c r="BX17" i="4"/>
  <c r="BY17" i="4"/>
  <c r="Q17" i="4"/>
  <c r="Q16" i="4"/>
  <c r="X39" i="26" l="1"/>
  <c r="T41" i="26" l="1"/>
  <c r="S41" i="26" l="1"/>
  <c r="R41" i="26"/>
  <c r="Q41" i="26"/>
  <c r="P41" i="26"/>
  <c r="O41" i="26"/>
  <c r="V41" i="26"/>
  <c r="U41" i="26"/>
  <c r="L37" i="25"/>
  <c r="L36" i="25"/>
  <c r="R8" i="39" l="1"/>
  <c r="R14" i="39"/>
  <c r="S10" i="37" l="1"/>
  <c r="S11" i="37" l="1"/>
  <c r="T10" i="37"/>
  <c r="T9" i="35"/>
  <c r="U9" i="35"/>
  <c r="V9" i="35"/>
  <c r="W9" i="35"/>
  <c r="X9" i="35"/>
  <c r="Y9" i="35"/>
  <c r="Z9" i="35"/>
  <c r="AA9" i="35"/>
  <c r="AB9" i="35"/>
  <c r="AC9" i="35"/>
  <c r="AD9" i="35"/>
  <c r="AE9" i="35"/>
  <c r="AF9" i="35"/>
  <c r="AG9" i="35"/>
  <c r="S9" i="35"/>
  <c r="T8" i="35"/>
  <c r="U8" i="35"/>
  <c r="V8" i="35"/>
  <c r="W8" i="35"/>
  <c r="X8" i="35"/>
  <c r="Y8" i="35"/>
  <c r="Z8" i="35"/>
  <c r="AA8" i="35"/>
  <c r="AB8" i="35"/>
  <c r="AC8" i="35"/>
  <c r="AD8" i="35"/>
  <c r="AE8" i="35"/>
  <c r="AF8" i="35"/>
  <c r="AG8" i="35"/>
  <c r="S8" i="35"/>
  <c r="U10" i="36" l="1"/>
  <c r="T10" i="36"/>
  <c r="H12" i="10" l="1"/>
  <c r="H11" i="10"/>
  <c r="H10" i="10"/>
  <c r="H9" i="10"/>
  <c r="H8" i="10"/>
  <c r="H7" i="10"/>
  <c r="H6" i="10"/>
  <c r="H13" i="10" l="1"/>
  <c r="G13" i="10" s="1"/>
</calcChain>
</file>

<file path=xl/sharedStrings.xml><?xml version="1.0" encoding="utf-8"?>
<sst xmlns="http://schemas.openxmlformats.org/spreadsheetml/2006/main" count="386" uniqueCount="351">
  <si>
    <t>Slovenská republika</t>
  </si>
  <si>
    <t>G 2. Prirodzený pohyb obyvateľstva</t>
  </si>
  <si>
    <t xml:space="preserve">         Population change</t>
  </si>
  <si>
    <t>Spolu</t>
  </si>
  <si>
    <t>15 - 19</t>
  </si>
  <si>
    <t xml:space="preserve">20 - 24 </t>
  </si>
  <si>
    <t>25 - 29</t>
  </si>
  <si>
    <t xml:space="preserve">30 - 34 </t>
  </si>
  <si>
    <t xml:space="preserve">35 - 39 </t>
  </si>
  <si>
    <t xml:space="preserve">40 - 44 </t>
  </si>
  <si>
    <t>45 - 49</t>
  </si>
  <si>
    <t>50 - 54</t>
  </si>
  <si>
    <t>55 - 59</t>
  </si>
  <si>
    <t xml:space="preserve">60 - 64 </t>
  </si>
  <si>
    <t>65 a viac</t>
  </si>
  <si>
    <t>Bežné ceny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</si>
  <si>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</si>
  <si>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</si>
  <si>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</si>
  <si>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</si>
  <si>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</si>
  <si>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</si>
  <si>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</si>
  <si>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</si>
  <si>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</si>
  <si>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</si>
  <si>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</si>
  <si>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</si>
  <si>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</si>
  <si>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</si>
  <si>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</si>
  <si>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</si>
  <si>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</si>
  <si>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</si>
  <si>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</si>
  <si>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</si>
  <si>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</si>
  <si>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</si>
  <si>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</si>
  <si>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</si>
  <si>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</si>
  <si>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</si>
  <si>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99+</t>
  </si>
  <si>
    <t xml:space="preserve">        Age structure of population as of Dec. 31</t>
  </si>
  <si>
    <t>G 3. Stredná dĺžka života pri narodení</t>
  </si>
  <si>
    <t xml:space="preserve">         Life expectancy at birth</t>
  </si>
  <si>
    <t>EUR</t>
  </si>
  <si>
    <t>%</t>
  </si>
  <si>
    <t>do / up to 300</t>
  </si>
  <si>
    <t>300,01 - 400</t>
  </si>
  <si>
    <t>400,01 - 500</t>
  </si>
  <si>
    <t>500,01 - 600</t>
  </si>
  <si>
    <t>600,01 - 700</t>
  </si>
  <si>
    <t>700,01 - 800</t>
  </si>
  <si>
    <t>800,01 - 900</t>
  </si>
  <si>
    <t>900,01 - 1 000</t>
  </si>
  <si>
    <t>1 000,01 - 1 100</t>
  </si>
  <si>
    <t>2 000,01 - 2 100</t>
  </si>
  <si>
    <t>1 100,01 - 1 200</t>
  </si>
  <si>
    <t>1 200,01 - 1 300</t>
  </si>
  <si>
    <t>1 300,01 - 1 400</t>
  </si>
  <si>
    <t>1 400,01 - 1 500</t>
  </si>
  <si>
    <t>1 500,01 - 1 600</t>
  </si>
  <si>
    <t>1 600,01 - 1 700</t>
  </si>
  <si>
    <t>1 700,01 - 1 800</t>
  </si>
  <si>
    <t>1 800,01 - 1 900</t>
  </si>
  <si>
    <t>1 900,01 - 2 000</t>
  </si>
  <si>
    <t>2 100,01 - 2 200</t>
  </si>
  <si>
    <t>2 200,01 - 2 300</t>
  </si>
  <si>
    <t>2 300,01 - 2 400</t>
  </si>
  <si>
    <t>2 400,01 - 2 500</t>
  </si>
  <si>
    <t>2 500,01 - 2 600</t>
  </si>
  <si>
    <t>2 600,01 - 2 700</t>
  </si>
  <si>
    <t>2 700,01 - 2 800</t>
  </si>
  <si>
    <t>2 800,01 - 2 900</t>
  </si>
  <si>
    <t>2 900,01 - 3 000</t>
  </si>
  <si>
    <t>3 000,01 - 3 100</t>
  </si>
  <si>
    <t>3 100,01 - 3 200</t>
  </si>
  <si>
    <t>3 200,01 - 3 300</t>
  </si>
  <si>
    <t>3 300,01 - 3 400</t>
  </si>
  <si>
    <t>3 400,01 - 3 500</t>
  </si>
  <si>
    <t>3 500,01 a viac / and more</t>
  </si>
  <si>
    <r>
      <t xml:space="preserve">Muži </t>
    </r>
    <r>
      <rPr>
        <sz val="8"/>
        <rFont val="Calibri"/>
        <family val="2"/>
        <charset val="238"/>
      </rPr>
      <t>●</t>
    </r>
    <r>
      <rPr>
        <sz val="11"/>
        <rFont val="Calibri"/>
        <family val="2"/>
      </rPr>
      <t xml:space="preserve"> </t>
    </r>
    <r>
      <rPr>
        <i/>
        <sz val="11"/>
        <color theme="0" tint="-0.499984740745262"/>
        <rFont val="Calibri"/>
        <family val="2"/>
        <charset val="238"/>
      </rPr>
      <t>Male</t>
    </r>
  </si>
  <si>
    <r>
      <t xml:space="preserve">Ženy </t>
    </r>
    <r>
      <rPr>
        <sz val="8"/>
        <rFont val="Calibri"/>
        <family val="2"/>
        <charset val="238"/>
      </rPr>
      <t>●</t>
    </r>
    <r>
      <rPr>
        <sz val="11"/>
        <rFont val="Calibri"/>
        <family val="2"/>
      </rPr>
      <t xml:space="preserve"> </t>
    </r>
    <r>
      <rPr>
        <i/>
        <sz val="11"/>
        <color theme="0" tint="-0.499984740745262"/>
        <rFont val="Calibri"/>
        <family val="2"/>
        <charset val="238"/>
      </rPr>
      <t>Female</t>
    </r>
  </si>
  <si>
    <t>G 7. Miera rizika chudoby podľa krajov SR</t>
  </si>
  <si>
    <t xml:space="preserve">At-risk-of-powerty rate by regions of the SR </t>
  </si>
  <si>
    <t>G 8. Spotreba vybraných druhov potravín na 1 obyvateľa</t>
  </si>
  <si>
    <t xml:space="preserve">Consumption of selected kinds of food per capita </t>
  </si>
  <si>
    <t>kg</t>
  </si>
  <si>
    <r>
      <t xml:space="preserve">Zemiaky ● </t>
    </r>
    <r>
      <rPr>
        <i/>
        <sz val="10"/>
        <color theme="0" tint="-0.499984740745262"/>
        <rFont val="Arial"/>
        <family val="2"/>
        <charset val="238"/>
      </rPr>
      <t>Potatoes</t>
    </r>
  </si>
  <si>
    <r>
      <t xml:space="preserve">Mäso spolu ● </t>
    </r>
    <r>
      <rPr>
        <i/>
        <sz val="10"/>
        <color theme="0" tint="-0.499984740745262"/>
        <rFont val="Arial"/>
        <family val="2"/>
        <charset val="238"/>
      </rPr>
      <t>Meat total</t>
    </r>
  </si>
  <si>
    <r>
      <t xml:space="preserve">Chlieb a pšeničné pečivo ● </t>
    </r>
    <r>
      <rPr>
        <i/>
        <sz val="10"/>
        <color theme="0" tint="-0.499984740745262"/>
        <rFont val="Arial"/>
        <family val="2"/>
        <charset val="238"/>
      </rPr>
      <t>Bread and baked goods</t>
    </r>
  </si>
  <si>
    <r>
      <t xml:space="preserve">Cukor ● </t>
    </r>
    <r>
      <rPr>
        <i/>
        <sz val="10"/>
        <color theme="0" tint="-0.499984740745262"/>
        <rFont val="Arial"/>
        <family val="2"/>
        <charset val="238"/>
      </rPr>
      <t>Sugar</t>
    </r>
  </si>
  <si>
    <r>
      <t xml:space="preserve">Zelenina a zeleninové výrobky ● </t>
    </r>
    <r>
      <rPr>
        <sz val="10"/>
        <color theme="0" tint="-0.499984740745262"/>
        <rFont val="Arial"/>
        <family val="2"/>
        <charset val="238"/>
      </rPr>
      <t>Vegetable and vegetable products</t>
    </r>
  </si>
  <si>
    <r>
      <t xml:space="preserve">Ovocie a ovocné výrobky ● </t>
    </r>
    <r>
      <rPr>
        <sz val="10"/>
        <color theme="0" tint="-0.499984740745262"/>
        <rFont val="Arial"/>
        <family val="2"/>
        <charset val="238"/>
      </rPr>
      <t>Fruit and fruit products</t>
    </r>
  </si>
  <si>
    <r>
      <t xml:space="preserve">       </t>
    </r>
    <r>
      <rPr>
        <i/>
        <sz val="10"/>
        <color theme="0" tint="-0.499984740745262"/>
        <rFont val="Arial"/>
        <family val="2"/>
        <charset val="238"/>
      </rPr>
      <t>Structure of students of universities and colleges with Slovak citizenship by fields of study in 2020</t>
    </r>
  </si>
  <si>
    <r>
      <t xml:space="preserve">Prírodné vedy ● </t>
    </r>
    <r>
      <rPr>
        <i/>
        <sz val="10"/>
        <color theme="0" tint="-0.499984740745262"/>
        <rFont val="Arial"/>
        <family val="2"/>
        <charset val="238"/>
      </rPr>
      <t>Natural sciences</t>
    </r>
  </si>
  <si>
    <r>
      <t xml:space="preserve">Technické vedy a náuky ● </t>
    </r>
    <r>
      <rPr>
        <i/>
        <sz val="10"/>
        <color theme="0" tint="-0.499984740745262"/>
        <rFont val="Arial"/>
        <family val="2"/>
        <charset val="238"/>
      </rPr>
      <t>Technical sciences</t>
    </r>
  </si>
  <si>
    <r>
      <t xml:space="preserve">Lekárske a farmaceutické vedy a náuky ● </t>
    </r>
    <r>
      <rPr>
        <i/>
        <sz val="10"/>
        <color theme="0" tint="-0.499984740745262"/>
        <rFont val="Arial"/>
        <family val="2"/>
        <charset val="238"/>
      </rPr>
      <t>Medical and pharmaceutical sciences</t>
    </r>
  </si>
  <si>
    <r>
      <t xml:space="preserve">Spoločenské vedy a náuky ● </t>
    </r>
    <r>
      <rPr>
        <i/>
        <sz val="10"/>
        <color theme="0" tint="-0.499984740745262"/>
        <rFont val="Arial"/>
        <family val="2"/>
        <charset val="238"/>
      </rPr>
      <t>Social sciences</t>
    </r>
  </si>
  <si>
    <r>
      <t xml:space="preserve">Vedy a náuky o kultúre a umení ● </t>
    </r>
    <r>
      <rPr>
        <i/>
        <sz val="10"/>
        <color theme="0" tint="-0.499984740745262"/>
        <rFont val="Arial"/>
        <family val="2"/>
        <charset val="238"/>
      </rPr>
      <t>Sciences of culture and arts</t>
    </r>
  </si>
  <si>
    <r>
      <t xml:space="preserve">Vojenské a bezpečnostné vedy a náuky● </t>
    </r>
    <r>
      <rPr>
        <i/>
        <sz val="10"/>
        <color theme="0" tint="-0.499984740745262"/>
        <rFont val="Arial"/>
        <family val="2"/>
        <charset val="238"/>
      </rPr>
      <t>Military and security sciences</t>
    </r>
  </si>
  <si>
    <r>
      <t xml:space="preserve">Poľn.-lesnícke a veterinárne vedy a náuky ● </t>
    </r>
    <r>
      <rPr>
        <i/>
        <sz val="10"/>
        <color theme="0" tint="-0.499984740745262"/>
        <rFont val="Arial"/>
        <family val="2"/>
        <charset val="238"/>
      </rPr>
      <t>Agricultural, forestry and veterinary sciences</t>
    </r>
  </si>
  <si>
    <r>
      <t xml:space="preserve">Choroba ● </t>
    </r>
    <r>
      <rPr>
        <i/>
        <sz val="10"/>
        <color theme="0" tint="-0.499984740745262"/>
        <rFont val="Arial"/>
        <family val="2"/>
        <charset val="238"/>
      </rPr>
      <t xml:space="preserve">Disease </t>
    </r>
  </si>
  <si>
    <r>
      <t xml:space="preserve">Pracovný úraz ● </t>
    </r>
    <r>
      <rPr>
        <i/>
        <sz val="10"/>
        <color theme="0" tint="-0.499984740745262"/>
        <rFont val="Arial"/>
        <family val="2"/>
        <charset val="238"/>
      </rPr>
      <t>Work injury</t>
    </r>
  </si>
  <si>
    <r>
      <t xml:space="preserve">Ostatné úrazy ● </t>
    </r>
    <r>
      <rPr>
        <i/>
        <sz val="10"/>
        <color theme="0" tint="-0.499984740745262"/>
        <rFont val="Arial"/>
        <family val="2"/>
        <charset val="238"/>
      </rPr>
      <t>Other injury</t>
    </r>
  </si>
  <si>
    <t>G 10. Priemerná doba pracovnej neschopnosti</t>
  </si>
  <si>
    <r>
      <t xml:space="preserve">         </t>
    </r>
    <r>
      <rPr>
        <i/>
        <sz val="10"/>
        <color theme="0" tint="-0.499984740745262"/>
        <rFont val="Arial"/>
        <family val="2"/>
        <charset val="238"/>
      </rPr>
      <t>Average duration of incapacity for work</t>
    </r>
  </si>
  <si>
    <r>
      <t xml:space="preserve">Sociálny dôchodok ● </t>
    </r>
    <r>
      <rPr>
        <i/>
        <sz val="10"/>
        <color theme="0" tint="-0.499984740745262"/>
        <rFont val="Arial"/>
        <family val="2"/>
        <charset val="238"/>
      </rPr>
      <t>Social pension</t>
    </r>
  </si>
  <si>
    <r>
      <t xml:space="preserve">Invalidný dôchodok z mladosti ● </t>
    </r>
    <r>
      <rPr>
        <i/>
        <sz val="10"/>
        <color theme="0" tint="-0.499984740745262"/>
        <rFont val="Arial"/>
        <family val="2"/>
        <charset val="238"/>
      </rPr>
      <t>Invalidity pension from youth</t>
    </r>
  </si>
  <si>
    <r>
      <t xml:space="preserve">Zvýšenie dôchodku pre bezvládnosť ● </t>
    </r>
    <r>
      <rPr>
        <i/>
        <sz val="10"/>
        <color theme="0" tint="-0.499984740745262"/>
        <rFont val="Arial"/>
        <family val="2"/>
        <charset val="238"/>
      </rPr>
      <t>Increase of pension in case of immobility</t>
    </r>
  </si>
  <si>
    <r>
      <t xml:space="preserve">Vianočný príspevok pre dôchodcov ● </t>
    </r>
    <r>
      <rPr>
        <i/>
        <sz val="10"/>
        <color theme="0" tint="-0.499984740745262"/>
        <rFont val="Arial"/>
        <family val="2"/>
        <charset val="238"/>
      </rPr>
      <t>Chrismas bonus for pensioners</t>
    </r>
  </si>
  <si>
    <r>
      <t xml:space="preserve">Zvýšenie sumy starobného dôchodku na sumu minimálneho dôchodku ● </t>
    </r>
    <r>
      <rPr>
        <i/>
        <sz val="10"/>
        <color theme="0" tint="-0.499984740745262"/>
        <rFont val="Arial"/>
        <family val="2"/>
        <charset val="238"/>
      </rPr>
      <t>Increasing of old-age pension on level of minimal pension</t>
    </r>
  </si>
  <si>
    <r>
      <t xml:space="preserve">Cirkevné právnické osoby ● </t>
    </r>
    <r>
      <rPr>
        <i/>
        <sz val="10"/>
        <color theme="0" tint="-0.499984740745262"/>
        <rFont val="Arial"/>
        <family val="2"/>
        <charset val="238"/>
      </rPr>
      <t>Church legal persons</t>
    </r>
  </si>
  <si>
    <r>
      <t xml:space="preserve">Ostatné právnické osoby ● </t>
    </r>
    <r>
      <rPr>
        <i/>
        <sz val="10"/>
        <color theme="0" tint="-0.499984740745262"/>
        <rFont val="Arial"/>
        <family val="2"/>
        <charset val="238"/>
      </rPr>
      <t>Other legal persons</t>
    </r>
  </si>
  <si>
    <r>
      <t xml:space="preserve">Fyzické osoby ● </t>
    </r>
    <r>
      <rPr>
        <i/>
        <sz val="10"/>
        <color theme="0" tint="-0.499984740745262"/>
        <rFont val="Arial"/>
        <family val="2"/>
        <charset val="238"/>
      </rPr>
      <t>Natural persons</t>
    </r>
  </si>
  <si>
    <t>G 12. Miesta v zariadeniach sociálnych služieb k 31. 12. podľa zriaďovateľa</t>
  </si>
  <si>
    <t xml:space="preserve">        Places in social service facilities as of Dec. 31 by founder</t>
  </si>
  <si>
    <t>M 1.</t>
  </si>
  <si>
    <t>Podiel regionálneho HDP na obyvateľa k priemeru SR v roku 2019</t>
  </si>
  <si>
    <r>
      <t xml:space="preserve">Obec ● </t>
    </r>
    <r>
      <rPr>
        <i/>
        <sz val="10"/>
        <color theme="0" tint="-0.499984740745262"/>
        <rFont val="Arial"/>
        <family val="2"/>
        <charset val="238"/>
      </rPr>
      <t>Municipality</t>
    </r>
  </si>
  <si>
    <t>Share of regional GDP per capita to average of SR</t>
  </si>
  <si>
    <r>
      <t xml:space="preserve">Potraviny a živé zvieratá ● </t>
    </r>
    <r>
      <rPr>
        <i/>
        <sz val="10"/>
        <color theme="0" tint="-0.499984740745262"/>
        <rFont val="Arial"/>
        <family val="2"/>
        <charset val="238"/>
      </rPr>
      <t>Food and live animals</t>
    </r>
  </si>
  <si>
    <r>
      <t xml:space="preserve">Spolu ● </t>
    </r>
    <r>
      <rPr>
        <i/>
        <sz val="10"/>
        <color theme="0" tint="-0.499984740745262"/>
        <rFont val="Arial"/>
        <family val="2"/>
        <charset val="238"/>
      </rPr>
      <t>Total</t>
    </r>
  </si>
  <si>
    <r>
      <t xml:space="preserve">Celkový dovoz ● </t>
    </r>
    <r>
      <rPr>
        <i/>
        <sz val="10"/>
        <color theme="0" tint="-0.499984740745262"/>
        <rFont val="Arial"/>
        <family val="2"/>
        <charset val="238"/>
      </rPr>
      <t>Import in total</t>
    </r>
  </si>
  <si>
    <r>
      <t xml:space="preserve">Celkový vývoz ● </t>
    </r>
    <r>
      <rPr>
        <i/>
        <sz val="10"/>
        <color theme="0" tint="-0.499984740745262"/>
        <rFont val="Arial"/>
        <family val="2"/>
        <charset val="238"/>
      </rPr>
      <t>Export in total</t>
    </r>
  </si>
  <si>
    <r>
      <t xml:space="preserve">Nerastné palivá, mazivá ● </t>
    </r>
    <r>
      <rPr>
        <i/>
        <sz val="10"/>
        <color theme="0" tint="-0.499984740745262"/>
        <rFont val="Arial"/>
        <family val="2"/>
        <charset val="238"/>
      </rPr>
      <t>Fuels and related products</t>
    </r>
  </si>
  <si>
    <r>
      <t xml:space="preserve">Chemikálie a príbuzné materiály ● </t>
    </r>
    <r>
      <rPr>
        <i/>
        <sz val="10"/>
        <color theme="0" tint="-0.499984740745262"/>
        <rFont val="Arial"/>
        <family val="2"/>
        <charset val="238"/>
      </rPr>
      <t>Chemicals and related products</t>
    </r>
  </si>
  <si>
    <r>
      <t xml:space="preserve">Trhové výrobky ● </t>
    </r>
    <r>
      <rPr>
        <i/>
        <sz val="10"/>
        <color theme="0" tint="-0.499984740745262"/>
        <rFont val="Arial"/>
        <family val="2"/>
        <charset val="238"/>
      </rPr>
      <t>Manufactured products</t>
    </r>
  </si>
  <si>
    <r>
      <t xml:space="preserve">Stroje a prepravné zariadenia ● </t>
    </r>
    <r>
      <rPr>
        <i/>
        <sz val="10"/>
        <color theme="0" tint="-0.499984740745262"/>
        <rFont val="Arial"/>
        <family val="2"/>
        <charset val="238"/>
      </rPr>
      <t>Machinery and transport equipment</t>
    </r>
  </si>
  <si>
    <r>
      <t xml:space="preserve">Ostatný tovar ● </t>
    </r>
    <r>
      <rPr>
        <i/>
        <sz val="10"/>
        <color theme="0" tint="-0.499984740745262"/>
        <rFont val="Arial"/>
        <family val="2"/>
        <charset val="238"/>
      </rPr>
      <t>Other commodities</t>
    </r>
  </si>
  <si>
    <t xml:space="preserve">         Structure of foreign trade by commodity groups in 2020</t>
  </si>
  <si>
    <t>G 11. Dôchodkové dávky hradené štátom v roku 2020</t>
  </si>
  <si>
    <r>
      <t xml:space="preserve">         </t>
    </r>
    <r>
      <rPr>
        <i/>
        <sz val="10"/>
        <color theme="0" tint="-0.499984740745262"/>
        <rFont val="Arial"/>
        <family val="2"/>
        <charset val="238"/>
      </rPr>
      <t>Pension benefits refunded by government in 2020</t>
    </r>
  </si>
  <si>
    <t>G 14. Štruktúra zahraničného obchodu podľa skupín tovarov v roku 2020</t>
  </si>
  <si>
    <t>Stále ceny (2015=100)</t>
  </si>
  <si>
    <t>G 15. Priemerné spotrebiteľské ceny vybraných potravín</t>
  </si>
  <si>
    <t xml:space="preserve">         Average consumer prices of selected foodstuff</t>
  </si>
  <si>
    <t>G 13. Tempo rastu HDP (medziročná zmena)</t>
  </si>
  <si>
    <t xml:space="preserve">        GDP growth rate (year-on-year change)</t>
  </si>
  <si>
    <t>2000</t>
  </si>
  <si>
    <t>2001</t>
  </si>
  <si>
    <t>2020</t>
  </si>
  <si>
    <r>
      <t xml:space="preserve">Pasterizované polotučné mlieko (1 l) ● </t>
    </r>
    <r>
      <rPr>
        <i/>
        <sz val="10"/>
        <color theme="0" tint="-0.499984740745262"/>
        <rFont val="Arial"/>
        <family val="2"/>
        <charset val="238"/>
      </rPr>
      <t>Pasteurised semi skim milk (1 l)</t>
    </r>
  </si>
  <si>
    <r>
      <t xml:space="preserve">Vajcia slepačie čerstvé (10 ks) ● </t>
    </r>
    <r>
      <rPr>
        <i/>
        <sz val="10"/>
        <color theme="0" tint="-0.499984740745262"/>
        <rFont val="Arial"/>
        <family val="2"/>
        <charset val="238"/>
      </rPr>
      <t>Fresh hens eggs (10 pcs)</t>
    </r>
  </si>
  <si>
    <r>
      <t xml:space="preserve">Čerstvé maslo (125 g) ● </t>
    </r>
    <r>
      <rPr>
        <i/>
        <sz val="10"/>
        <color theme="0" tint="-0.499984740745262"/>
        <rFont val="Arial"/>
        <family val="2"/>
        <charset val="238"/>
      </rPr>
      <t>Fresh butter (125 g)</t>
    </r>
  </si>
  <si>
    <r>
      <t xml:space="preserve">Jedlý olej (1 l) ● </t>
    </r>
    <r>
      <rPr>
        <i/>
        <sz val="10"/>
        <color theme="0" tint="-0.499984740745262"/>
        <rFont val="Arial"/>
        <family val="2"/>
        <charset val="238"/>
      </rPr>
      <t>Edible oil (1l)</t>
    </r>
  </si>
  <si>
    <r>
      <t xml:space="preserve">Cukor kryštálový (1 kg) ● </t>
    </r>
    <r>
      <rPr>
        <i/>
        <sz val="10"/>
        <color theme="0" tint="-0.499984740745262"/>
        <rFont val="Arial"/>
        <family val="2"/>
        <charset val="238"/>
      </rPr>
      <t>Granulated sugar (1kg)</t>
    </r>
  </si>
  <si>
    <r>
      <t xml:space="preserve">Chlieb tmavý (1 kg) ● </t>
    </r>
    <r>
      <rPr>
        <i/>
        <sz val="10"/>
        <color theme="0" tint="-0.499984740745262"/>
        <rFont val="Arial"/>
        <family val="2"/>
        <charset val="238"/>
      </rPr>
      <t>Ryebread (1 kg)</t>
    </r>
  </si>
  <si>
    <r>
      <t xml:space="preserve">F Stavebníctvo ● </t>
    </r>
    <r>
      <rPr>
        <i/>
        <sz val="8"/>
        <color theme="1" tint="0.499984740745262"/>
        <rFont val="Arial"/>
        <family val="2"/>
        <charset val="238"/>
      </rPr>
      <t>Construction</t>
    </r>
  </si>
  <si>
    <r>
      <t xml:space="preserve">B-E Priemysel ● </t>
    </r>
    <r>
      <rPr>
        <sz val="8"/>
        <color theme="1" tint="0.499984740745262"/>
        <rFont val="Arial"/>
        <family val="2"/>
        <charset val="238"/>
      </rPr>
      <t>Industry</t>
    </r>
  </si>
  <si>
    <r>
      <t xml:space="preserve">G Veľkoobchod a maloobchod ● </t>
    </r>
    <r>
      <rPr>
        <i/>
        <sz val="8"/>
        <color theme="1" tint="0.499984740745262"/>
        <rFont val="Arial"/>
        <family val="2"/>
        <charset val="238"/>
      </rPr>
      <t>Wholesale and retail trade</t>
    </r>
  </si>
  <si>
    <r>
      <t xml:space="preserve">N Administratívne služby ● </t>
    </r>
    <r>
      <rPr>
        <i/>
        <sz val="8"/>
        <color theme="1" tint="0.499984740745262"/>
        <rFont val="Arial"/>
        <family val="2"/>
        <charset val="238"/>
      </rPr>
      <t>Administrative activities</t>
    </r>
  </si>
  <si>
    <r>
      <t xml:space="preserve">M Odborné, vedecké a technické činnosti ● </t>
    </r>
    <r>
      <rPr>
        <i/>
        <sz val="8"/>
        <color theme="1" tint="0.499984740745262"/>
        <rFont val="Arial"/>
        <family val="2"/>
        <charset val="238"/>
      </rPr>
      <t>Professional, scien. and tech. activities</t>
    </r>
  </si>
  <si>
    <r>
      <t xml:space="preserve">L Činnosti v opblasti nehnuteľností ● </t>
    </r>
    <r>
      <rPr>
        <i/>
        <sz val="8"/>
        <color theme="1" tint="0.499984740745262"/>
        <rFont val="Arial"/>
        <family val="2"/>
        <charset val="238"/>
      </rPr>
      <t>Real estate activities</t>
    </r>
  </si>
  <si>
    <t>G 16. Podniky podľa ekonomických činností v roku 2020</t>
  </si>
  <si>
    <t xml:space="preserve">         Enterprises by economic activities in 2020</t>
  </si>
  <si>
    <r>
      <t xml:space="preserve">A, H-K, O-S Iné činnosti ● </t>
    </r>
    <r>
      <rPr>
        <i/>
        <sz val="8"/>
        <color theme="1" tint="0.499984740745262"/>
        <rFont val="Arial"/>
        <family val="2"/>
        <charset val="238"/>
      </rPr>
      <t>Other activities</t>
    </r>
  </si>
  <si>
    <r>
      <t xml:space="preserve">Pšenica ● </t>
    </r>
    <r>
      <rPr>
        <i/>
        <sz val="8"/>
        <color theme="0" tint="-0.499984740745262"/>
        <rFont val="Arial"/>
        <family val="2"/>
        <charset val="238"/>
      </rPr>
      <t>Wheat</t>
    </r>
  </si>
  <si>
    <r>
      <t xml:space="preserve">Jačmeň ● </t>
    </r>
    <r>
      <rPr>
        <i/>
        <sz val="8"/>
        <color theme="0" tint="-0.499984740745262"/>
        <rFont val="Arial"/>
        <family val="2"/>
        <charset val="238"/>
      </rPr>
      <t>Barley</t>
    </r>
  </si>
  <si>
    <r>
      <t xml:space="preserve">Zemiaky ● </t>
    </r>
    <r>
      <rPr>
        <i/>
        <sz val="8"/>
        <color theme="0" tint="-0.499984740745262"/>
        <rFont val="Arial"/>
        <family val="2"/>
        <charset val="238"/>
      </rPr>
      <t>Potatoes</t>
    </r>
  </si>
  <si>
    <r>
      <t xml:space="preserve">Repka ● </t>
    </r>
    <r>
      <rPr>
        <i/>
        <sz val="8"/>
        <color theme="0" tint="-0.499984740745262"/>
        <rFont val="Arial"/>
        <family val="2"/>
        <charset val="238"/>
      </rPr>
      <t>Rape</t>
    </r>
  </si>
  <si>
    <r>
      <t xml:space="preserve">Zelenina ● </t>
    </r>
    <r>
      <rPr>
        <i/>
        <sz val="8"/>
        <color theme="0" tint="-0.499984740745262"/>
        <rFont val="Arial"/>
        <family val="2"/>
        <charset val="238"/>
      </rPr>
      <t>Vegetables</t>
    </r>
  </si>
  <si>
    <r>
      <t xml:space="preserve">Hovädzí dobytok ● </t>
    </r>
    <r>
      <rPr>
        <i/>
        <sz val="8"/>
        <color theme="0" tint="-0.499984740745262"/>
        <rFont val="Arial"/>
        <family val="2"/>
        <charset val="238"/>
      </rPr>
      <t>Cattle</t>
    </r>
  </si>
  <si>
    <r>
      <t xml:space="preserve">Ošípané ● </t>
    </r>
    <r>
      <rPr>
        <i/>
        <sz val="8"/>
        <color theme="0" tint="-0.499984740745262"/>
        <rFont val="Arial"/>
        <family val="2"/>
        <charset val="238"/>
      </rPr>
      <t>Pigs</t>
    </r>
  </si>
  <si>
    <r>
      <t xml:space="preserve">Hydina ● </t>
    </r>
    <r>
      <rPr>
        <i/>
        <sz val="8"/>
        <color theme="0" tint="-0.499984740745262"/>
        <rFont val="Arial"/>
        <family val="2"/>
        <charset val="238"/>
      </rPr>
      <t>Poultry</t>
    </r>
  </si>
  <si>
    <r>
      <t xml:space="preserve">Mlieko ● </t>
    </r>
    <r>
      <rPr>
        <i/>
        <sz val="8"/>
        <color theme="0" tint="-0.499984740745262"/>
        <rFont val="Arial"/>
        <family val="2"/>
        <charset val="238"/>
      </rPr>
      <t>Milk</t>
    </r>
  </si>
  <si>
    <r>
      <t xml:space="preserve">Vajcia ● </t>
    </r>
    <r>
      <rPr>
        <i/>
        <sz val="8"/>
        <color theme="0" tint="-0.499984740745262"/>
        <rFont val="Arial"/>
        <family val="2"/>
        <charset val="238"/>
      </rPr>
      <t>Eggs</t>
    </r>
  </si>
  <si>
    <r>
      <t xml:space="preserve">Ostatné ● </t>
    </r>
    <r>
      <rPr>
        <i/>
        <sz val="8"/>
        <color theme="0" tint="-0.499984740745262"/>
        <rFont val="Arial"/>
        <family val="2"/>
        <charset val="238"/>
      </rPr>
      <t>Others</t>
    </r>
  </si>
  <si>
    <t>G 17. Štruktúra tržieb z hrubej poľnohospodárskej produkcie z hrubého obratu v roku 2020 (v bežných cenách)</t>
  </si>
  <si>
    <r>
      <t xml:space="preserve">Kukurica na zrno ● </t>
    </r>
    <r>
      <rPr>
        <i/>
        <sz val="8"/>
        <color theme="0" tint="-0.499984740745262"/>
        <rFont val="Arial"/>
        <family val="2"/>
        <charset val="238"/>
      </rPr>
      <t>Grain maize</t>
    </r>
  </si>
  <si>
    <r>
      <t xml:space="preserve">Tržby zo živočíšnej produkcie (mil. EUR) ● </t>
    </r>
    <r>
      <rPr>
        <b/>
        <i/>
        <sz val="10"/>
        <color theme="0" tint="-0.499984740745262"/>
        <rFont val="Arial"/>
        <family val="2"/>
        <charset val="238"/>
      </rPr>
      <t>Receipts  fom the livestock production (Mill. EUR)</t>
    </r>
  </si>
  <si>
    <t>G 18. Dreviny podľa stupňa poškodenia k 31. 12. 2020</t>
  </si>
  <si>
    <t xml:space="preserve">         Tree species by degree of damage as at Dec. 31, 2020</t>
  </si>
  <si>
    <r>
      <t xml:space="preserve">Smrek ● </t>
    </r>
    <r>
      <rPr>
        <i/>
        <sz val="8"/>
        <color theme="0" tint="-0.499984740745262"/>
        <rFont val="Arial"/>
        <family val="2"/>
        <charset val="238"/>
      </rPr>
      <t>Spruce</t>
    </r>
  </si>
  <si>
    <r>
      <t xml:space="preserve">Jedľa ● </t>
    </r>
    <r>
      <rPr>
        <i/>
        <sz val="8"/>
        <color theme="0" tint="-0.499984740745262"/>
        <rFont val="Arial"/>
        <family val="2"/>
        <charset val="238"/>
      </rPr>
      <t>Fir</t>
    </r>
  </si>
  <si>
    <r>
      <t xml:space="preserve">Borovica ● </t>
    </r>
    <r>
      <rPr>
        <i/>
        <sz val="8"/>
        <color theme="0" tint="-0.499984740745262"/>
        <rFont val="Arial"/>
        <family val="2"/>
        <charset val="238"/>
      </rPr>
      <t>Pine</t>
    </r>
  </si>
  <si>
    <r>
      <t xml:space="preserve">Dub ● </t>
    </r>
    <r>
      <rPr>
        <i/>
        <sz val="8"/>
        <color theme="0" tint="-0.499984740745262"/>
        <rFont val="Arial"/>
        <family val="2"/>
        <charset val="238"/>
      </rPr>
      <t>Oak</t>
    </r>
  </si>
  <si>
    <r>
      <t xml:space="preserve">Buk ● </t>
    </r>
    <r>
      <rPr>
        <i/>
        <sz val="8"/>
        <color theme="0" tint="-0.499984740745262"/>
        <rFont val="Arial"/>
        <family val="2"/>
        <charset val="238"/>
      </rPr>
      <t>Beech</t>
    </r>
  </si>
  <si>
    <r>
      <t xml:space="preserve">Hrab ● </t>
    </r>
    <r>
      <rPr>
        <i/>
        <sz val="8"/>
        <color theme="0" tint="-0.499984740745262"/>
        <rFont val="Arial"/>
        <family val="2"/>
        <charset val="238"/>
      </rPr>
      <t>Hornbeam</t>
    </r>
  </si>
  <si>
    <r>
      <t xml:space="preserve">Zdravé ● </t>
    </r>
    <r>
      <rPr>
        <i/>
        <sz val="10"/>
        <color theme="0" tint="-0.499984740745262"/>
        <rFont val="Arial"/>
        <family val="2"/>
        <charset val="238"/>
      </rPr>
      <t>Healthly</t>
    </r>
  </si>
  <si>
    <r>
      <t xml:space="preserve">Slabo poškodené ● </t>
    </r>
    <r>
      <rPr>
        <i/>
        <sz val="10"/>
        <color theme="0" tint="-0.499984740745262"/>
        <rFont val="Arial"/>
        <family val="2"/>
        <charset val="238"/>
      </rPr>
      <t>Slightly damaged</t>
    </r>
  </si>
  <si>
    <r>
      <t xml:space="preserve">Stredne poškodené ● </t>
    </r>
    <r>
      <rPr>
        <i/>
        <sz val="10"/>
        <color theme="0" tint="-0.499984740745262"/>
        <rFont val="Arial"/>
        <family val="2"/>
        <charset val="238"/>
      </rPr>
      <t>Medium damaged</t>
    </r>
  </si>
  <si>
    <r>
      <t xml:space="preserve">Silne poškodené až odumreté ● </t>
    </r>
    <r>
      <rPr>
        <i/>
        <sz val="10"/>
        <color theme="0" tint="-0.499984740745262"/>
        <rFont val="Arial"/>
        <family val="2"/>
        <charset val="238"/>
      </rPr>
      <t>Heavily damaged and dead</t>
    </r>
  </si>
  <si>
    <r>
      <t xml:space="preserve">Ťažba dreva spolu ● </t>
    </r>
    <r>
      <rPr>
        <i/>
        <sz val="10"/>
        <color theme="0" tint="-0.499984740745262"/>
        <rFont val="Arial"/>
        <family val="2"/>
        <charset val="238"/>
      </rPr>
      <t xml:space="preserve">Total volume of logging </t>
    </r>
  </si>
  <si>
    <r>
      <t xml:space="preserve">Priemysel ● </t>
    </r>
    <r>
      <rPr>
        <i/>
        <sz val="8"/>
        <color theme="0" tint="-0.499984740745262"/>
        <rFont val="Arial"/>
        <family val="2"/>
        <charset val="238"/>
      </rPr>
      <t>Industry</t>
    </r>
  </si>
  <si>
    <r>
      <t xml:space="preserve">Stavebníctvo ● </t>
    </r>
    <r>
      <rPr>
        <i/>
        <sz val="8"/>
        <color theme="0" tint="-0.499984740745262"/>
        <rFont val="Arial"/>
        <family val="2"/>
        <charset val="238"/>
      </rPr>
      <t>Consruction</t>
    </r>
  </si>
  <si>
    <r>
      <t xml:space="preserve">Malé podniky ● </t>
    </r>
    <r>
      <rPr>
        <i/>
        <sz val="8"/>
        <color theme="0" tint="-0.499984740745262"/>
        <rFont val="Arial"/>
        <family val="2"/>
        <charset val="238"/>
      </rPr>
      <t>Small enterprises</t>
    </r>
  </si>
  <si>
    <r>
      <t xml:space="preserve">Stredné podniky ● </t>
    </r>
    <r>
      <rPr>
        <i/>
        <sz val="8"/>
        <color theme="0" tint="-0.499984740745262"/>
        <rFont val="Arial"/>
        <family val="2"/>
        <charset val="238"/>
      </rPr>
      <t>Medium enterprises</t>
    </r>
  </si>
  <si>
    <r>
      <t xml:space="preserve">Veľké podniky ● </t>
    </r>
    <r>
      <rPr>
        <i/>
        <sz val="8"/>
        <color theme="0" tint="-0.499984740745262"/>
        <rFont val="Arial"/>
        <family val="2"/>
        <charset val="238"/>
      </rPr>
      <t>Large enterprises</t>
    </r>
  </si>
  <si>
    <r>
      <t xml:space="preserve">Živnostníci (odhad) ● </t>
    </r>
    <r>
      <rPr>
        <i/>
        <sz val="8"/>
        <color theme="0" tint="-0.499984740745262"/>
        <rFont val="Arial"/>
        <family val="2"/>
        <charset val="238"/>
      </rPr>
      <t>Self-employed persons (estimate)</t>
    </r>
  </si>
  <si>
    <t xml:space="preserve">        Structure of turnover by size structure of enterprises in 2020</t>
  </si>
  <si>
    <t>G 20. Štruktúra tržieb za vlastné výkony a tovar podľa veľkostnej štruktúry podnikov v roku 2020</t>
  </si>
  <si>
    <t>BL</t>
  </si>
  <si>
    <t>TA</t>
  </si>
  <si>
    <t>TC</t>
  </si>
  <si>
    <t>NI</t>
  </si>
  <si>
    <t>ZI</t>
  </si>
  <si>
    <t>BC</t>
  </si>
  <si>
    <t>PV</t>
  </si>
  <si>
    <t>KI</t>
  </si>
  <si>
    <t>M 2.</t>
  </si>
  <si>
    <t>Osobné motorové vozidlá podľa krajov SR k 31. 12. 2020</t>
  </si>
  <si>
    <t>G 21. Prepravené osoby podľa druhu dopravy</t>
  </si>
  <si>
    <t xml:space="preserve">        Transported persons by kind of transport </t>
  </si>
  <si>
    <r>
      <t xml:space="preserve">Železničná ● </t>
    </r>
    <r>
      <rPr>
        <i/>
        <sz val="10"/>
        <color theme="0" tint="-0.499984740745262"/>
        <rFont val="Arial"/>
        <family val="2"/>
        <charset val="238"/>
      </rPr>
      <t>Railway</t>
    </r>
  </si>
  <si>
    <r>
      <t xml:space="preserve">Cestná ● </t>
    </r>
    <r>
      <rPr>
        <i/>
        <sz val="10"/>
        <color theme="0" tint="-0.499984740745262"/>
        <rFont val="Arial"/>
        <family val="2"/>
        <charset val="238"/>
      </rPr>
      <t>Road</t>
    </r>
  </si>
  <si>
    <r>
      <t xml:space="preserve">Vodná, vnútrozemská ● </t>
    </r>
    <r>
      <rPr>
        <i/>
        <sz val="10"/>
        <color theme="0" tint="-0.499984740745262"/>
        <rFont val="Arial"/>
        <family val="2"/>
        <charset val="238"/>
      </rPr>
      <t>Water, inland</t>
    </r>
  </si>
  <si>
    <r>
      <t xml:space="preserve">Letecká ● </t>
    </r>
    <r>
      <rPr>
        <i/>
        <sz val="10"/>
        <color theme="0" tint="-0.499984740745262"/>
        <rFont val="Arial"/>
        <family val="2"/>
        <charset val="238"/>
      </rPr>
      <t>Air</t>
    </r>
  </si>
  <si>
    <r>
      <t xml:space="preserve">Mestská hromadná ● </t>
    </r>
    <r>
      <rPr>
        <i/>
        <sz val="10"/>
        <color theme="0" tint="-0.499984740745262"/>
        <rFont val="Arial"/>
        <family val="2"/>
        <charset val="238"/>
      </rPr>
      <t>City</t>
    </r>
  </si>
  <si>
    <t xml:space="preserve">        Visitors in accommodation establishments of tourism </t>
  </si>
  <si>
    <r>
      <t xml:space="preserve">   Domáci ● </t>
    </r>
    <r>
      <rPr>
        <i/>
        <sz val="10"/>
        <color theme="0" tint="-0.499984740745262"/>
        <rFont val="Arial"/>
        <family val="2"/>
        <charset val="238"/>
      </rPr>
      <t>Visitors</t>
    </r>
  </si>
  <si>
    <r>
      <t xml:space="preserve">   Zahraniční ● </t>
    </r>
    <r>
      <rPr>
        <i/>
        <sz val="10"/>
        <color theme="0" tint="-0.499984740745262"/>
        <rFont val="Arial"/>
        <family val="2"/>
        <charset val="238"/>
      </rPr>
      <t>Foreign</t>
    </r>
  </si>
  <si>
    <t>G 22. Návštevníci v ubytovacích zariadeniach cestovného ruchu</t>
  </si>
  <si>
    <t xml:space="preserve">       Labour productivity per person employed in 2019</t>
  </si>
  <si>
    <r>
      <t xml:space="preserve">Zhodnocovaný ● </t>
    </r>
    <r>
      <rPr>
        <i/>
        <sz val="10"/>
        <color theme="0" tint="-0.34998626667073579"/>
        <rFont val="Arial"/>
        <family val="2"/>
        <charset val="238"/>
      </rPr>
      <t>Recovered</t>
    </r>
  </si>
  <si>
    <r>
      <t xml:space="preserve">Zneškodňovaný ● </t>
    </r>
    <r>
      <rPr>
        <i/>
        <sz val="10"/>
        <color theme="0" tint="-0.34998626667073579"/>
        <rFont val="Arial"/>
        <family val="2"/>
        <charset val="238"/>
      </rPr>
      <t>Disposed</t>
    </r>
  </si>
  <si>
    <r>
      <t xml:space="preserve">Zhromažďovaný ● </t>
    </r>
    <r>
      <rPr>
        <i/>
        <sz val="10"/>
        <color theme="0" tint="-0.34998626667073579"/>
        <rFont val="Arial"/>
        <family val="2"/>
        <charset val="238"/>
      </rPr>
      <t>Temporary stored</t>
    </r>
  </si>
  <si>
    <t>G 23. Štruktúra komunálneho odpadu z obcí podľa druhu likvidácie</t>
  </si>
  <si>
    <t>tony</t>
  </si>
  <si>
    <t xml:space="preserve">         Structure of municipal waste by type of disposal</t>
  </si>
  <si>
    <t>km</t>
  </si>
  <si>
    <t>BE</t>
  </si>
  <si>
    <t>BG</t>
  </si>
  <si>
    <t>CZ</t>
  </si>
  <si>
    <t>DK</t>
  </si>
  <si>
    <t>DE</t>
  </si>
  <si>
    <t>EE</t>
  </si>
  <si>
    <t>IE</t>
  </si>
  <si>
    <t>EL</t>
  </si>
  <si>
    <t>ES</t>
  </si>
  <si>
    <t>FR</t>
  </si>
  <si>
    <t>HR</t>
  </si>
  <si>
    <t>IT</t>
  </si>
  <si>
    <t>CY</t>
  </si>
  <si>
    <t>LV</t>
  </si>
  <si>
    <t>LT</t>
  </si>
  <si>
    <t>LU</t>
  </si>
  <si>
    <t>HU</t>
  </si>
  <si>
    <t>MT</t>
  </si>
  <si>
    <t>NL</t>
  </si>
  <si>
    <t>AT</t>
  </si>
  <si>
    <t>PL</t>
  </si>
  <si>
    <t>PT</t>
  </si>
  <si>
    <t>RO</t>
  </si>
  <si>
    <t>SI</t>
  </si>
  <si>
    <t>SK</t>
  </si>
  <si>
    <t>FI</t>
  </si>
  <si>
    <t>SE</t>
  </si>
  <si>
    <r>
      <t xml:space="preserve">  Prírodné vedy ● </t>
    </r>
    <r>
      <rPr>
        <i/>
        <sz val="10"/>
        <color theme="0" tint="-0.34998626667073579"/>
        <rFont val="Arial"/>
        <family val="2"/>
        <charset val="238"/>
      </rPr>
      <t xml:space="preserve"> Natural sciences</t>
    </r>
  </si>
  <si>
    <r>
      <t xml:space="preserve">  Lekárske a farmaceutické vedy ●  </t>
    </r>
    <r>
      <rPr>
        <i/>
        <sz val="10"/>
        <color theme="0" tint="-0.34998626667073579"/>
        <rFont val="Arial"/>
        <family val="2"/>
        <charset val="238"/>
      </rPr>
      <t>Medical and pharmaceutical sciences</t>
    </r>
  </si>
  <si>
    <r>
      <t xml:space="preserve">  Technické vedy ● </t>
    </r>
    <r>
      <rPr>
        <i/>
        <sz val="10"/>
        <color theme="0" tint="-0.34998626667073579"/>
        <rFont val="Arial"/>
        <family val="2"/>
        <charset val="238"/>
      </rPr>
      <t>Technological sciences</t>
    </r>
  </si>
  <si>
    <r>
      <t xml:space="preserve">  Pôdohospodárske vedy ● </t>
    </r>
    <r>
      <rPr>
        <i/>
        <sz val="10"/>
        <color theme="0" tint="-0.34998626667073579"/>
        <rFont val="Arial"/>
        <family val="2"/>
        <charset val="238"/>
      </rPr>
      <t>Agricultural sciences</t>
    </r>
  </si>
  <si>
    <r>
      <t xml:space="preserve">  Spoločenské vedy ● </t>
    </r>
    <r>
      <rPr>
        <i/>
        <sz val="10"/>
        <color theme="0" tint="-0.34998626667073579"/>
        <rFont val="Arial"/>
        <family val="2"/>
        <charset val="238"/>
      </rPr>
      <t>Social sciences</t>
    </r>
  </si>
  <si>
    <r>
      <t xml:space="preserve">  Humanitné vedy ● </t>
    </r>
    <r>
      <rPr>
        <i/>
        <sz val="10"/>
        <color theme="0" tint="-0.34998626667073579"/>
        <rFont val="Arial"/>
        <family val="2"/>
        <charset val="238"/>
      </rPr>
      <t>Humanities</t>
    </r>
  </si>
  <si>
    <t>G 25. Výdavky na výskum a vývoj podľa vedných oblastí</t>
  </si>
  <si>
    <t xml:space="preserve">         Expenditures on research and development by field of science</t>
  </si>
  <si>
    <t>ZA</t>
  </si>
  <si>
    <t>Dopravné nehody podľa krajov SR k 31. 12. 2020</t>
  </si>
  <si>
    <t>Road traffic accidents by region of the SR as at Dec. 31, 2020</t>
  </si>
  <si>
    <t>M 3.</t>
  </si>
  <si>
    <t>M 4. Produktivita práce na zamestnanú osobu v roku 2019</t>
  </si>
  <si>
    <r>
      <t xml:space="preserve">Muži ●  </t>
    </r>
    <r>
      <rPr>
        <i/>
        <sz val="11"/>
        <color theme="0" tint="-0.499984740745262"/>
        <rFont val="Calibri"/>
        <family val="2"/>
        <charset val="238"/>
      </rPr>
      <t>Male</t>
    </r>
    <r>
      <rPr>
        <sz val="11"/>
        <color theme="0" tint="-0.499984740745262"/>
        <rFont val="Calibri"/>
        <family val="2"/>
        <charset val="238"/>
      </rPr>
      <t xml:space="preserve">  </t>
    </r>
    <r>
      <rPr>
        <sz val="11"/>
        <rFont val="Calibri"/>
        <family val="2"/>
      </rPr>
      <t xml:space="preserve">                                                        
</t>
    </r>
  </si>
  <si>
    <r>
      <t xml:space="preserve">Ženy ● </t>
    </r>
    <r>
      <rPr>
        <sz val="11"/>
        <color theme="0" tint="-0.499984740745262"/>
        <rFont val="Calibri"/>
        <family val="2"/>
        <charset val="238"/>
      </rPr>
      <t xml:space="preserve"> Female</t>
    </r>
  </si>
  <si>
    <t>G 1. Vekové zloženie obyvateľstva k 31. 12.</t>
  </si>
  <si>
    <t xml:space="preserve">       Employment rate by age groups in 2020</t>
  </si>
  <si>
    <t>G 5. Miera zamestnanosti podľa vekových skupín v roku 2020</t>
  </si>
  <si>
    <t>G 9. Štruktúra študentov vysokých škôl slovenskej štátnej príslušnosti podľa skupín študijných odborov v roku 2020</t>
  </si>
  <si>
    <t xml:space="preserve">         Structure of receipts from the gross agricultural production from gross turnover in 2020 (at current prices)</t>
  </si>
  <si>
    <r>
      <t>Zvýšenie dôchodku z dôvodu jediného zdroja príjmu, odboja a rehabilitácie ●</t>
    </r>
    <r>
      <rPr>
        <i/>
        <sz val="10"/>
        <color theme="0" tint="-0.499984740745262"/>
        <rFont val="Arial"/>
        <family val="2"/>
        <charset val="238"/>
      </rPr>
      <t xml:space="preserve"> Increase of pension in case of solo source of income, fight against fascism and rehabilitation</t>
    </r>
  </si>
  <si>
    <t>https://slovak.statistics.sk/wps/portal/ext/themes/demography/population/indicators/!ut/p/z1/lZFBD4IwDIV_0joYDI4DZUwIwhDBXgwnQ6Lowfj7nYSTxqG9NX1f8_pKkHQEx_4xnPr7cB37s-kP6B8rroIoogKCaO-A4oWmWVXJjDLSvgkKvQa1E6XUG0aBeQTNOKlLR4RMxiu9Tcw4doI69x0AOvMWgY2X_szHUqSM5wBBLj1QIm10WLkuCHfiF_3DlxLwG28xiP_l9yFAu72W4CSxJbC0A5eehNYrGr6wwaRwuzSv6mBQwxNgeB7i/dz/d5/L2dJQSEvUUt3QS80TmxFL1o2X1E3SThCQjFBMDhCVjIwSTdOUjFLUVFHSTky/</t>
  </si>
  <si>
    <t>G 6. Miera evidovanej nezamestnanosti podľa krajov SR k 31. 12.</t>
  </si>
  <si>
    <t xml:space="preserve">       Registered unemployment rate by regions of the SR as of Dec.31</t>
  </si>
  <si>
    <r>
      <t xml:space="preserve">Ťažba ihličnatých drevín ● </t>
    </r>
    <r>
      <rPr>
        <i/>
        <sz val="10"/>
        <color theme="0" tint="-0.499984740745262"/>
        <rFont val="Arial"/>
        <family val="2"/>
        <charset val="238"/>
      </rPr>
      <t>Logging of coniferous species</t>
    </r>
  </si>
  <si>
    <r>
      <t xml:space="preserve">Ťažba listnatých drevín ● </t>
    </r>
    <r>
      <rPr>
        <i/>
        <sz val="10"/>
        <color theme="0" tint="-0.499984740745262"/>
        <rFont val="Arial"/>
        <family val="2"/>
        <charset val="238"/>
      </rPr>
      <t>Logging of non-coniferous species</t>
    </r>
  </si>
  <si>
    <t>G 19. Ťažba dreva</t>
  </si>
  <si>
    <t xml:space="preserve">         Logging</t>
  </si>
  <si>
    <r>
      <t xml:space="preserve">Spracovaná kalamitná tažba ● </t>
    </r>
    <r>
      <rPr>
        <i/>
        <sz val="10"/>
        <color theme="0" tint="-0.499984740745262"/>
        <rFont val="Arial"/>
        <family val="2"/>
        <charset val="238"/>
      </rPr>
      <t>Processed salvage felling</t>
    </r>
  </si>
  <si>
    <t>Passenger cars by region of the SR as at Dec. 31, 2020</t>
  </si>
  <si>
    <t>G 24. Dĺžka vodovodnej a kanalizačnej siete</t>
  </si>
  <si>
    <t xml:space="preserve">         Length of water-supply and sewage systems</t>
  </si>
  <si>
    <r>
      <t xml:space="preserve">13. dôchodok ● </t>
    </r>
    <r>
      <rPr>
        <i/>
        <sz val="10"/>
        <color theme="0" tint="-0.499984740745262"/>
        <rFont val="Arial"/>
        <family val="2"/>
        <charset val="238"/>
      </rPr>
      <t>13th pension</t>
    </r>
  </si>
  <si>
    <t>G 4. Podiely zamestnancov podľa pásiem priemernej nominálnej mesačnej mzdy v roku 2020</t>
  </si>
  <si>
    <t>Shares of employees by average nominal monthly earnings ranges in 2020</t>
  </si>
  <si>
    <r>
      <t xml:space="preserve">Samosprávny kraj ● </t>
    </r>
    <r>
      <rPr>
        <i/>
        <sz val="10"/>
        <color theme="0" tint="-0.499984740745262"/>
        <rFont val="Arial"/>
        <family val="2"/>
        <charset val="238"/>
      </rPr>
      <t>Self-governing region</t>
    </r>
  </si>
  <si>
    <t>Zdroj / Source: https://www.minv.sk/swift_data/source/policia/dopravna_policia/dn/prezentacie_dbs/2020/Vyhodnotenie%20DBS%20za%20rok%202020%20def..pdf</t>
  </si>
  <si>
    <r>
      <t xml:space="preserve">Spolu ● </t>
    </r>
    <r>
      <rPr>
        <i/>
        <sz val="10"/>
        <color theme="0" tint="-0.34998626667073579"/>
        <rFont val="Arial"/>
        <family val="2"/>
        <charset val="238"/>
      </rPr>
      <t>Total</t>
    </r>
  </si>
  <si>
    <t xml:space="preserve">Podiel obyvateľov napojených na ● Share of population connected on </t>
  </si>
  <si>
    <r>
      <t xml:space="preserve">Dĺžka vodovodnej siete bez prípojok ● </t>
    </r>
    <r>
      <rPr>
        <i/>
        <sz val="11"/>
        <color theme="0" tint="-0.34998626667073579"/>
        <rFont val="Calibri"/>
        <family val="2"/>
        <charset val="238"/>
      </rPr>
      <t>Length of water-supply system excl. pipe connections</t>
    </r>
  </si>
  <si>
    <r>
      <t xml:space="preserve">Dĺžka kanalizačnej siete bez prípojok ● </t>
    </r>
    <r>
      <rPr>
        <i/>
        <sz val="11"/>
        <color theme="0" tint="-0.34998626667073579"/>
        <rFont val="Calibri"/>
        <family val="2"/>
        <charset val="238"/>
      </rPr>
      <t>Length of sewage system excl. pipe connections</t>
    </r>
  </si>
  <si>
    <r>
      <t xml:space="preserve">vodovodnú sieť ● </t>
    </r>
    <r>
      <rPr>
        <sz val="10"/>
        <color theme="0" tint="-0.34998626667073579"/>
        <rFont val="Arial"/>
        <family val="2"/>
        <charset val="238"/>
      </rPr>
      <t xml:space="preserve">water-supply system
</t>
    </r>
  </si>
  <si>
    <r>
      <t xml:space="preserve">kanalizačnú sieť ● </t>
    </r>
    <r>
      <rPr>
        <sz val="10"/>
        <color theme="0" tint="-0.34998626667073579"/>
        <rFont val="Arial"/>
        <family val="2"/>
        <charset val="238"/>
      </rPr>
      <t>sewage system</t>
    </r>
  </si>
  <si>
    <r>
      <t xml:space="preserve">Návštevníci spolu ● </t>
    </r>
    <r>
      <rPr>
        <i/>
        <sz val="10"/>
        <color theme="0" tint="-0.34998626667073579"/>
        <rFont val="Arial"/>
        <family val="2"/>
        <charset val="238"/>
      </rPr>
      <t xml:space="preserve">Visitors in total </t>
    </r>
  </si>
  <si>
    <t>tis. osôb / Thous. persons</t>
  </si>
  <si>
    <t>Zdroj / Source: https://www.minv.sk/?celkovy-pocet-evidovanych-vozidiel-v-sr), om7102rr</t>
  </si>
  <si>
    <t>Zdroj / Source: DataCUBE. sp2041rs</t>
  </si>
  <si>
    <t>Zdroj / Source: DataCUBE. nu0007rs, nu0009rs</t>
  </si>
  <si>
    <t>mil. EUR / Mill. EUR</t>
  </si>
  <si>
    <t>Zdroj / Source:</t>
  </si>
  <si>
    <t>DATAcube. pr2018rs</t>
  </si>
  <si>
    <t>Zdroj / Source:DATAcube. np2001rs</t>
  </si>
  <si>
    <t>Zdroj / Source: DATAcube. om2019rs</t>
  </si>
  <si>
    <t>Zdroj/ Source:DATAcube. om2021rs</t>
  </si>
  <si>
    <t xml:space="preserve">Zdroj/ Source: </t>
  </si>
  <si>
    <t>2020 muži / Men</t>
  </si>
  <si>
    <t>1970 muži / Men</t>
  </si>
  <si>
    <t>2020 ženy / Women</t>
  </si>
  <si>
    <t>1970 ženy / Women</t>
  </si>
  <si>
    <t>Zdroj / Source: DATAcube. nu3001rr</t>
  </si>
  <si>
    <t>Zdroj / Source: DATAcube. pr3108rr</t>
  </si>
  <si>
    <r>
      <t xml:space="preserve">Muži ●  </t>
    </r>
    <r>
      <rPr>
        <i/>
        <sz val="11"/>
        <color theme="0" tint="-0.499984740745262"/>
        <rFont val="Calibri"/>
        <family val="2"/>
        <charset val="238"/>
      </rPr>
      <t>Male</t>
    </r>
    <r>
      <rPr>
        <i/>
        <sz val="11"/>
        <rFont val="Calibri"/>
        <family val="2"/>
        <charset val="238"/>
      </rPr>
      <t xml:space="preserve">  </t>
    </r>
    <r>
      <rPr>
        <sz val="11"/>
        <rFont val="Calibri"/>
        <family val="2"/>
      </rPr>
      <t xml:space="preserve">                                                        
</t>
    </r>
  </si>
  <si>
    <r>
      <t xml:space="preserve">Ženy ● </t>
    </r>
    <r>
      <rPr>
        <sz val="11"/>
        <color theme="0" tint="-0.499984740745262"/>
        <rFont val="Calibri"/>
        <family val="2"/>
        <charset val="238"/>
      </rPr>
      <t xml:space="preserve"> </t>
    </r>
    <r>
      <rPr>
        <i/>
        <sz val="11"/>
        <color theme="0" tint="-0.499984740745262"/>
        <rFont val="Calibri"/>
        <family val="2"/>
        <charset val="238"/>
      </rPr>
      <t>Female</t>
    </r>
  </si>
  <si>
    <t>bežné ceny</t>
  </si>
  <si>
    <t>stále ceny (2015=100)</t>
  </si>
  <si>
    <t>HDP v bežných cenách</t>
  </si>
  <si>
    <t>HDP v stálych cenách</t>
  </si>
  <si>
    <t>GDP in current prices</t>
  </si>
  <si>
    <t>GDP in constant prices (2015=100)</t>
  </si>
  <si>
    <r>
      <t xml:space="preserve">Podiel regionálneho HDP na obyvateľa k priemeru SR ● </t>
    </r>
    <r>
      <rPr>
        <sz val="11"/>
        <color theme="0" tint="-0.499984740745262"/>
        <rFont val="Calibri"/>
        <family val="2"/>
        <charset val="238"/>
      </rPr>
      <t xml:space="preserve">Share of regional GDP per capita to national average </t>
    </r>
  </si>
  <si>
    <r>
      <t xml:space="preserve">Slovenská republika ● </t>
    </r>
    <r>
      <rPr>
        <sz val="11"/>
        <color theme="0" tint="-0.499984740745262"/>
        <rFont val="Calibri"/>
        <family val="2"/>
        <charset val="238"/>
      </rPr>
      <t>Slovak Republic</t>
    </r>
  </si>
  <si>
    <r>
      <t xml:space="preserve">osobné autá ●  </t>
    </r>
    <r>
      <rPr>
        <i/>
        <sz val="10"/>
        <color theme="0" tint="-0.499984740745262"/>
        <rFont val="Arial"/>
        <family val="2"/>
        <charset val="238"/>
      </rPr>
      <t>Passenger cars</t>
    </r>
  </si>
  <si>
    <r>
      <t xml:space="preserve">produktivita práce na zam. osobu ● </t>
    </r>
    <r>
      <rPr>
        <i/>
        <sz val="10"/>
        <color theme="0" tint="-0.499984740745262"/>
        <rFont val="Arial"/>
        <family val="2"/>
        <charset val="238"/>
      </rPr>
      <t>Labour productivity per person employed</t>
    </r>
  </si>
  <si>
    <r>
      <t xml:space="preserve">dopravné nehody / </t>
    </r>
    <r>
      <rPr>
        <i/>
        <sz val="10"/>
        <color theme="0" tint="-0.499984740745262"/>
        <rFont val="Arial"/>
        <family val="2"/>
        <charset val="238"/>
      </rPr>
      <t xml:space="preserve">Road traffic accidents </t>
    </r>
  </si>
  <si>
    <r>
      <t xml:space="preserve">Živonarodení  na 1 000 obyv. ● </t>
    </r>
    <r>
      <rPr>
        <i/>
        <sz val="11"/>
        <color theme="0" tint="-0.499984740745262"/>
        <rFont val="Calibri"/>
        <family val="2"/>
        <charset val="238"/>
      </rPr>
      <t>Live - birth per 1000 inhabitants</t>
    </r>
  </si>
  <si>
    <r>
      <t xml:space="preserve">Prirodzený prírastok na 1 000 obyvateľov ● </t>
    </r>
    <r>
      <rPr>
        <i/>
        <sz val="11"/>
        <color theme="0" tint="-0.499984740745262"/>
        <rFont val="Calibri"/>
        <family val="2"/>
        <charset val="238"/>
      </rPr>
      <t>Natural increase (decrease) of population per 1000 inhabitants</t>
    </r>
  </si>
  <si>
    <r>
      <t xml:space="preserve">Zomretí na 1 000 obyvateľov ● </t>
    </r>
    <r>
      <rPr>
        <i/>
        <sz val="11"/>
        <color theme="0" tint="-0.499984740745262"/>
        <rFont val="Calibri"/>
        <family val="2"/>
        <charset val="238"/>
      </rPr>
      <t>Death per 1000 inhabitants</t>
    </r>
  </si>
  <si>
    <r>
      <t xml:space="preserve">Spolu ●  </t>
    </r>
    <r>
      <rPr>
        <i/>
        <sz val="11"/>
        <color theme="0" tint="-0.499984740745262"/>
        <rFont val="Calibri"/>
        <family val="2"/>
        <charset val="238"/>
      </rPr>
      <t xml:space="preserve">Total        </t>
    </r>
    <r>
      <rPr>
        <i/>
        <sz val="11"/>
        <rFont val="Calibri"/>
        <family val="2"/>
        <charset val="238"/>
      </rPr>
      <t xml:space="preserve">  </t>
    </r>
    <r>
      <rPr>
        <sz val="11"/>
        <rFont val="Calibri"/>
        <family val="2"/>
      </rPr>
      <t xml:space="preserve">                                             
</t>
    </r>
  </si>
  <si>
    <r>
      <t xml:space="preserve">Slovenská republika ● </t>
    </r>
    <r>
      <rPr>
        <i/>
        <sz val="11"/>
        <color theme="0" tint="-0.499984740745262"/>
        <rFont val="Calibri"/>
        <family val="2"/>
        <charset val="238"/>
      </rPr>
      <t>Slovak Republic</t>
    </r>
  </si>
  <si>
    <r>
      <t xml:space="preserve">Priemer SR v roku 2020 ● </t>
    </r>
    <r>
      <rPr>
        <i/>
        <sz val="11"/>
        <color theme="0" tint="-0.499984740745262"/>
        <rFont val="Calibri"/>
        <family val="2"/>
        <charset val="238"/>
        <scheme val="minor"/>
      </rPr>
      <t>Average of the SR in 2020</t>
    </r>
  </si>
  <si>
    <r>
      <t xml:space="preserve">Zdroje / Source: Štatistická ročenka SR 2015, 2021 ● </t>
    </r>
    <r>
      <rPr>
        <i/>
        <sz val="10"/>
        <color theme="0" tint="-0.499984740745262"/>
        <rFont val="Arial"/>
        <family val="2"/>
        <charset val="238"/>
      </rPr>
      <t>Statistical Yearbook of the SR 2015, 2021</t>
    </r>
    <r>
      <rPr>
        <sz val="10"/>
        <rFont val="Arial"/>
        <family val="2"/>
        <charset val="238"/>
      </rPr>
      <t>, T5-5</t>
    </r>
  </si>
  <si>
    <r>
      <t xml:space="preserve">Zdroj / Source: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</t>
    </r>
    <r>
      <rPr>
        <sz val="10"/>
        <rFont val="Arial"/>
        <family val="2"/>
        <charset val="238"/>
      </rPr>
      <t>, T1</t>
    </r>
  </si>
  <si>
    <r>
      <t xml:space="preserve">Zdroj / Source: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</t>
    </r>
    <r>
      <rPr>
        <sz val="10"/>
        <rFont val="Arial"/>
        <family val="2"/>
        <charset val="238"/>
      </rPr>
      <t xml:space="preserve">  T6-7 (denné a externé štúdium spolu / </t>
    </r>
    <r>
      <rPr>
        <sz val="10"/>
        <color theme="0" tint="-0.499984740745262"/>
        <rFont val="Arial"/>
        <family val="2"/>
        <charset val="238"/>
      </rPr>
      <t>Full- time and part-time study)</t>
    </r>
  </si>
  <si>
    <r>
      <t xml:space="preserve">Zdroj / Source: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2021,</t>
    </r>
    <r>
      <rPr>
        <sz val="10"/>
        <rFont val="Arial"/>
        <family val="2"/>
      </rPr>
      <t xml:space="preserve">  T7-13</t>
    </r>
  </si>
  <si>
    <r>
      <t xml:space="preserve">Zdroj / Source: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</t>
    </r>
    <r>
      <rPr>
        <sz val="10"/>
        <rFont val="Arial"/>
        <family val="2"/>
      </rPr>
      <t xml:space="preserve"> T8-3</t>
    </r>
  </si>
  <si>
    <r>
      <t xml:space="preserve">Zdroj / Source: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</t>
    </r>
    <r>
      <rPr>
        <sz val="10"/>
        <rFont val="Arial"/>
        <family val="2"/>
      </rPr>
      <t xml:space="preserve"> T8-11</t>
    </r>
  </si>
  <si>
    <r>
      <t xml:space="preserve">Revidované a predbežné ročné údaje HDP v stálych cenách vypočítaných reťazením objemov k referenčnému roku 2015  / </t>
    </r>
    <r>
      <rPr>
        <b/>
        <i/>
        <sz val="10"/>
        <color rgb="FF00385E"/>
        <rFont val="Tahoma"/>
        <family val="2"/>
        <charset val="238"/>
      </rPr>
      <t>Revised and preliminary data GDP at constant prices chain-linked volumes with reference year 2015</t>
    </r>
    <r>
      <rPr>
        <b/>
        <sz val="10"/>
        <color rgb="FF00385E"/>
        <rFont val="Tahoma"/>
        <family val="2"/>
        <charset val="238"/>
      </rPr>
      <t xml:space="preserve"> [nu0009rs]</t>
    </r>
  </si>
  <si>
    <r>
      <t xml:space="preserve">Revidované a predbežné ročné údaje HDP v bežných cenách / </t>
    </r>
    <r>
      <rPr>
        <b/>
        <i/>
        <sz val="10"/>
        <color rgb="FF00385E"/>
        <rFont val="Tahoma"/>
        <family val="2"/>
        <charset val="238"/>
      </rPr>
      <t xml:space="preserve">Revised and preliminary annual data GDP at current prices </t>
    </r>
    <r>
      <rPr>
        <b/>
        <sz val="10"/>
        <color rgb="FF00385E"/>
        <rFont val="Tahoma"/>
        <family val="2"/>
        <charset val="238"/>
      </rPr>
      <t xml:space="preserve">[nu0007rs] </t>
    </r>
  </si>
  <si>
    <r>
      <t xml:space="preserve">Zdroj / Source: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</t>
    </r>
    <r>
      <rPr>
        <sz val="10"/>
        <rFont val="Arial"/>
        <family val="2"/>
      </rPr>
      <t xml:space="preserve"> T11-2</t>
    </r>
  </si>
  <si>
    <r>
      <t xml:space="preserve">Zdroj / Source: 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</t>
    </r>
    <r>
      <rPr>
        <sz val="10"/>
        <rFont val="Arial"/>
        <family val="2"/>
      </rPr>
      <t>,  T15-2</t>
    </r>
  </si>
  <si>
    <r>
      <t xml:space="preserve">Zdroj / Source:  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</t>
    </r>
    <r>
      <rPr>
        <sz val="10"/>
        <rFont val="Arial"/>
        <family val="2"/>
      </rPr>
      <t>, T 14-4</t>
    </r>
  </si>
  <si>
    <r>
      <t xml:space="preserve">Spolu ● </t>
    </r>
    <r>
      <rPr>
        <b/>
        <i/>
        <sz val="8"/>
        <color theme="0" tint="-0.499984740745262"/>
        <rFont val="Arial"/>
        <family val="2"/>
        <charset val="238"/>
      </rPr>
      <t>Total</t>
    </r>
  </si>
  <si>
    <r>
      <t xml:space="preserve">Tržby z rastlinej produkcie (mil. EUR) ● </t>
    </r>
    <r>
      <rPr>
        <b/>
        <i/>
        <sz val="10"/>
        <color theme="0" tint="-0.499984740745262"/>
        <rFont val="Arial"/>
        <family val="2"/>
        <charset val="238"/>
      </rPr>
      <t>Receipts  fom the crop production (Mill. EUR)</t>
    </r>
  </si>
  <si>
    <r>
      <t xml:space="preserve">Zdroj / Source: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</t>
    </r>
    <r>
      <rPr>
        <sz val="10"/>
        <rFont val="Arial"/>
        <family val="2"/>
      </rPr>
      <t xml:space="preserve"> T26-7</t>
    </r>
  </si>
  <si>
    <r>
      <t xml:space="preserve">Zdroj / Source: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</t>
    </r>
    <r>
      <rPr>
        <sz val="10"/>
        <rFont val="Arial"/>
        <family val="2"/>
      </rPr>
      <t xml:space="preserve"> T16-4, DATAcube. pl2010rs</t>
    </r>
  </si>
  <si>
    <r>
      <t xml:space="preserve">Zdroj / Source: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</t>
    </r>
    <r>
      <rPr>
        <sz val="10"/>
        <rFont val="Arial"/>
        <family val="2"/>
      </rPr>
      <t xml:space="preserve"> T 17-2, T19-5</t>
    </r>
  </si>
  <si>
    <r>
      <t xml:space="preserve">Zdroj / Source: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</t>
    </r>
    <r>
      <rPr>
        <sz val="10"/>
        <rFont val="Arial"/>
        <family val="2"/>
      </rPr>
      <t xml:space="preserve">  T 24-2, DATAcube. cr1002rs</t>
    </r>
  </si>
  <si>
    <r>
      <t xml:space="preserve">Zdroj / Source: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</t>
    </r>
    <r>
      <rPr>
        <sz val="10"/>
        <rFont val="Arial"/>
        <family val="2"/>
      </rPr>
      <t xml:space="preserve"> T 21-5, T21-7, T21-9, T21-11, T21-12, DATAcube. do1005rs, do1007rs, do1008rs, do1009rs, </t>
    </r>
  </si>
  <si>
    <r>
      <t>Zdroj / Source : Štatistická ročenka SR 2021 ●</t>
    </r>
    <r>
      <rPr>
        <i/>
        <sz val="10"/>
        <color theme="0" tint="-0.499984740745262"/>
        <rFont val="Arial"/>
        <family val="2"/>
        <charset val="238"/>
      </rPr>
      <t xml:space="preserve"> Statistical Yearbook of the SR 2021</t>
    </r>
    <r>
      <rPr>
        <sz val="10"/>
        <rFont val="Arial"/>
        <family val="2"/>
      </rPr>
      <t xml:space="preserve"> T 26-11, DATAcube. zp3801rr</t>
    </r>
  </si>
  <si>
    <r>
      <t xml:space="preserve">Zdroj / Source: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</t>
    </r>
    <r>
      <rPr>
        <sz val="10"/>
        <rFont val="Arial"/>
        <family val="2"/>
      </rPr>
      <t xml:space="preserve">  T26-23, DATAcube. vh2004rs</t>
    </r>
  </si>
  <si>
    <r>
      <t xml:space="preserve">Zdroj / Source: Štatistická ročenka SR 2021 ● </t>
    </r>
    <r>
      <rPr>
        <i/>
        <sz val="10"/>
        <color theme="0" tint="-0.499984740745262"/>
        <rFont val="Arial"/>
        <family val="2"/>
        <charset val="238"/>
      </rPr>
      <t>Statistical Yearbook of the SR 2021</t>
    </r>
    <r>
      <rPr>
        <sz val="10"/>
        <rFont val="Arial"/>
        <family val="2"/>
      </rPr>
      <t xml:space="preserve">  T 27-4</t>
    </r>
  </si>
  <si>
    <t>Zdroj / Source: Eurostat tec00116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</si>
</sst>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  <numFmt numFmtId="167" formatCode="0.0%"/>
    <numFmt numFmtId="168" formatCode="0.0"/>
  </numFmts>
  <fonts count="41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8"/>
      <name val="Calibri"/>
      <family val="2"/>
      <charset val="238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</font>
    <font>
      <i/>
      <sz val="11"/>
      <color theme="0" tint="-0.499984740745262"/>
      <name val="Calibri"/>
      <family val="2"/>
      <charset val="238"/>
    </font>
    <font>
      <i/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0" tint="-0.34998626667073579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10"/>
      <color theme="5" tint="-0.249977111117893"/>
      <name val="Arial"/>
      <family val="2"/>
    </font>
    <font>
      <sz val="10"/>
      <color theme="6" tint="-0.249977111117893"/>
      <name val="Arial"/>
      <family val="2"/>
    </font>
    <font>
      <sz val="11"/>
      <color theme="0"/>
      <name val="Calibri"/>
      <family val="2"/>
      <charset val="238"/>
      <scheme val="minor"/>
    </font>
    <font>
      <i/>
      <sz val="11"/>
      <name val="Calibri"/>
      <family val="2"/>
      <charset val="238"/>
    </font>
    <font>
      <sz val="10"/>
      <color theme="0" tint="-0.499984740745262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0"/>
      <color rgb="FF00385E"/>
      <name val="Tahoma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i/>
      <sz val="8"/>
      <color theme="1" tint="0.499984740745262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b/>
      <i/>
      <sz val="10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</font>
    <font>
      <i/>
      <sz val="10"/>
      <color theme="0" tint="-0.34998626667073579"/>
      <name val="Arial"/>
      <family val="2"/>
      <charset val="238"/>
    </font>
    <font>
      <sz val="11"/>
      <color theme="0" tint="-0.499984740745262"/>
      <name val="Calibri"/>
      <family val="2"/>
      <charset val="238"/>
    </font>
    <font>
      <sz val="11"/>
      <color theme="9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i/>
      <sz val="11"/>
      <color theme="0" tint="-0.34998626667073579"/>
      <name val="Calibri"/>
      <family val="2"/>
      <charset val="238"/>
    </font>
    <font>
      <b/>
      <i/>
      <sz val="10"/>
      <color rgb="FF00385E"/>
      <name val="Tahoma"/>
      <family val="2"/>
      <charset val="238"/>
    </font>
    <font>
      <b/>
      <i/>
      <sz val="8"/>
      <color theme="0" tint="-0.49998474074526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9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</cellStyleXfs>
  <cellXfs count="128">
    <xf numFmtId="0" fontId="0" fillId="0" borderId="0" xfId="0"/>
    <xf numFmtId="0" fontId="3" fillId="0" borderId="0" xfId="6" applyNumberFormat="1" applyFont="1" applyFill="1" applyBorder="1" applyAlignment="1" applyProtection="1"/>
    <xf numFmtId="3" fontId="0" fillId="0" borderId="0" xfId="0" applyNumberFormat="1"/>
    <xf numFmtId="0" fontId="3" fillId="0" borderId="0" xfId="6" applyNumberFormat="1" applyFont="1" applyFill="1" applyBorder="1" applyAlignment="1" applyProtection="1">
      <alignment horizontal="center"/>
    </xf>
    <xf numFmtId="0" fontId="5" fillId="0" borderId="0" xfId="0" applyFont="1"/>
    <xf numFmtId="0" fontId="8" fillId="0" borderId="0" xfId="0" applyFont="1"/>
    <xf numFmtId="0" fontId="7" fillId="0" borderId="0" xfId="0" applyFont="1"/>
    <xf numFmtId="0" fontId="9" fillId="0" borderId="0" xfId="6" applyNumberFormat="1" applyFont="1" applyFill="1" applyBorder="1" applyAlignment="1" applyProtection="1"/>
    <xf numFmtId="0" fontId="10" fillId="0" borderId="0" xfId="6" applyNumberFormat="1" applyFont="1" applyFill="1" applyBorder="1" applyAlignment="1" applyProtection="1"/>
    <xf numFmtId="0" fontId="11" fillId="0" borderId="0" xfId="0" applyFont="1" applyAlignment="1">
      <alignment horizontal="left" vertical="center" readingOrder="1"/>
    </xf>
    <xf numFmtId="0" fontId="12" fillId="0" borderId="0" xfId="0" applyFont="1" applyAlignment="1">
      <alignment horizontal="left" vertical="center" readingOrder="1"/>
    </xf>
    <xf numFmtId="0" fontId="14" fillId="0" borderId="0" xfId="0" applyFont="1"/>
    <xf numFmtId="3" fontId="14" fillId="0" borderId="0" xfId="0" applyNumberFormat="1" applyFont="1"/>
    <xf numFmtId="167" fontId="0" fillId="0" borderId="0" xfId="7" applyNumberFormat="1" applyFont="1"/>
    <xf numFmtId="0" fontId="0" fillId="0" borderId="0" xfId="0" applyFill="1"/>
    <xf numFmtId="0" fontId="0" fillId="0" borderId="0" xfId="0" applyBorder="1"/>
    <xf numFmtId="0" fontId="0" fillId="0" borderId="0" xfId="0" applyFill="1" applyBorder="1"/>
    <xf numFmtId="168" fontId="3" fillId="0" borderId="0" xfId="6" applyNumberFormat="1" applyFont="1" applyFill="1" applyBorder="1" applyAlignment="1" applyProtection="1"/>
    <xf numFmtId="166" fontId="0" fillId="0" borderId="0" xfId="0" applyNumberFormat="1" applyAlignment="1">
      <alignment horizontal="right"/>
    </xf>
    <xf numFmtId="166" fontId="0" fillId="0" borderId="0" xfId="0" applyNumberFormat="1"/>
    <xf numFmtId="166" fontId="8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Fill="1"/>
    <xf numFmtId="166" fontId="8" fillId="0" borderId="0" xfId="0" applyNumberFormat="1" applyFont="1"/>
    <xf numFmtId="0" fontId="16" fillId="0" borderId="0" xfId="0" applyFont="1" applyAlignment="1">
      <alignment horizontal="center"/>
    </xf>
    <xf numFmtId="0" fontId="17" fillId="0" borderId="0" xfId="0" applyFont="1"/>
    <xf numFmtId="166" fontId="16" fillId="0" borderId="0" xfId="0" applyNumberFormat="1" applyFont="1" applyAlignment="1">
      <alignment horizontal="right"/>
    </xf>
    <xf numFmtId="166" fontId="17" fillId="0" borderId="0" xfId="0" applyNumberFormat="1" applyFont="1"/>
    <xf numFmtId="166" fontId="17" fillId="0" borderId="0" xfId="0" applyNumberFormat="1" applyFont="1" applyAlignment="1">
      <alignment horizontal="right"/>
    </xf>
    <xf numFmtId="0" fontId="12" fillId="0" borderId="0" xfId="0" applyFont="1"/>
    <xf numFmtId="0" fontId="14" fillId="0" borderId="0" xfId="0" applyFont="1" applyFill="1"/>
    <xf numFmtId="0" fontId="11" fillId="0" borderId="0" xfId="0" applyFont="1"/>
    <xf numFmtId="0" fontId="14" fillId="0" borderId="0" xfId="0" applyFont="1" applyAlignment="1"/>
    <xf numFmtId="0" fontId="20" fillId="2" borderId="0" xfId="0" applyFont="1" applyFill="1" applyBorder="1" applyAlignment="1" applyProtection="1">
      <alignment horizontal="center" vertical="center" wrapText="1"/>
      <protection hidden="1"/>
    </xf>
    <xf numFmtId="0" fontId="14" fillId="2" borderId="0" xfId="0" applyFont="1" applyFill="1" applyAlignment="1"/>
    <xf numFmtId="0" fontId="2" fillId="2" borderId="0" xfId="0" applyFont="1" applyFill="1" applyBorder="1" applyAlignment="1" applyProtection="1">
      <alignment vertical="center"/>
      <protection hidden="1"/>
    </xf>
    <xf numFmtId="0" fontId="14" fillId="2" borderId="0" xfId="0" applyFont="1" applyFill="1" applyBorder="1" applyAlignment="1" applyProtection="1">
      <alignment horizontal="center" vertical="center" wrapText="1"/>
      <protection hidden="1"/>
    </xf>
    <xf numFmtId="3" fontId="14" fillId="2" borderId="0" xfId="0" applyNumberFormat="1" applyFont="1" applyFill="1"/>
    <xf numFmtId="3" fontId="2" fillId="2" borderId="0" xfId="0" applyNumberFormat="1" applyFont="1" applyFill="1" applyBorder="1" applyAlignment="1" applyProtection="1">
      <alignment vertical="center"/>
      <protection hidden="1"/>
    </xf>
    <xf numFmtId="0" fontId="0" fillId="2" borderId="0" xfId="0" applyFill="1"/>
    <xf numFmtId="0" fontId="3" fillId="2" borderId="0" xfId="6" applyNumberFormat="1" applyFont="1" applyFill="1" applyBorder="1" applyAlignment="1" applyProtection="1"/>
    <xf numFmtId="0" fontId="3" fillId="2" borderId="0" xfId="6" applyNumberFormat="1" applyFont="1" applyFill="1" applyBorder="1" applyAlignment="1" applyProtection="1">
      <alignment horizontal="right" vertical="top"/>
    </xf>
    <xf numFmtId="0" fontId="3" fillId="2" borderId="0" xfId="6" applyNumberFormat="1" applyFont="1" applyFill="1" applyBorder="1" applyAlignment="1" applyProtection="1">
      <alignment horizontal="center"/>
    </xf>
    <xf numFmtId="166" fontId="3" fillId="2" borderId="0" xfId="6" applyNumberFormat="1" applyFont="1" applyFill="1" applyBorder="1" applyAlignment="1" applyProtection="1"/>
    <xf numFmtId="0" fontId="11" fillId="0" borderId="0" xfId="0" applyFont="1" applyAlignment="1">
      <alignment horizontal="left" vertical="center" indent="2" readingOrder="1"/>
    </xf>
    <xf numFmtId="168" fontId="3" fillId="2" borderId="0" xfId="6" applyNumberFormat="1" applyFont="1" applyFill="1" applyBorder="1" applyAlignment="1" applyProtection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8" fillId="0" borderId="0" xfId="0" applyFont="1" applyFill="1"/>
    <xf numFmtId="0" fontId="19" fillId="0" borderId="0" xfId="0" applyFont="1" applyFill="1"/>
    <xf numFmtId="0" fontId="18" fillId="0" borderId="0" xfId="0" applyFont="1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14" fillId="2" borderId="0" xfId="0" applyFont="1" applyFill="1"/>
    <xf numFmtId="0" fontId="10" fillId="0" borderId="0" xfId="6" applyNumberFormat="1" applyFont="1" applyFill="1" applyBorder="1" applyAlignment="1" applyProtection="1">
      <alignment horizontal="left" indent="3"/>
    </xf>
    <xf numFmtId="168" fontId="0" fillId="2" borderId="0" xfId="0" applyNumberFormat="1" applyFill="1"/>
    <xf numFmtId="3" fontId="0" fillId="2" borderId="0" xfId="0" applyNumberFormat="1" applyFill="1"/>
    <xf numFmtId="0" fontId="0" fillId="2" borderId="0" xfId="0" applyFill="1" applyAlignment="1">
      <alignment horizontal="center"/>
    </xf>
    <xf numFmtId="0" fontId="8" fillId="0" borderId="0" xfId="0" applyFont="1" applyAlignment="1">
      <alignment horizontal="right"/>
    </xf>
    <xf numFmtId="0" fontId="23" fillId="0" borderId="0" xfId="0" applyFont="1"/>
    <xf numFmtId="0" fontId="0" fillId="0" borderId="0" xfId="0" applyAlignment="1">
      <alignment wrapText="1"/>
    </xf>
    <xf numFmtId="0" fontId="24" fillId="0" borderId="0" xfId="0" applyFont="1"/>
    <xf numFmtId="1" fontId="3" fillId="2" borderId="0" xfId="6" applyNumberFormat="1" applyFont="1" applyFill="1" applyBorder="1" applyAlignment="1" applyProtection="1">
      <alignment horizontal="center"/>
    </xf>
    <xf numFmtId="0" fontId="3" fillId="2" borderId="0" xfId="6" applyNumberFormat="1" applyFont="1" applyFill="1" applyBorder="1" applyAlignment="1" applyProtection="1">
      <alignment horizontal="right"/>
    </xf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2" borderId="0" xfId="0" applyFont="1" applyFill="1" applyBorder="1" applyAlignment="1">
      <alignment horizontal="left" vertical="center"/>
    </xf>
    <xf numFmtId="3" fontId="25" fillId="2" borderId="0" xfId="0" applyNumberFormat="1" applyFont="1" applyFill="1" applyBorder="1" applyAlignment="1">
      <alignment horizontal="right" vertical="center"/>
    </xf>
    <xf numFmtId="3" fontId="29" fillId="2" borderId="0" xfId="0" applyNumberFormat="1" applyFont="1" applyFill="1" applyBorder="1"/>
    <xf numFmtId="0" fontId="0" fillId="2" borderId="0" xfId="0" applyFill="1" applyBorder="1"/>
    <xf numFmtId="0" fontId="25" fillId="0" borderId="0" xfId="0" applyFont="1" applyAlignment="1">
      <alignment horizontal="left" vertical="center" wrapText="1"/>
    </xf>
    <xf numFmtId="168" fontId="25" fillId="0" borderId="0" xfId="0" applyNumberFormat="1" applyFont="1" applyAlignment="1">
      <alignment horizontal="right" vertical="center" wrapText="1"/>
    </xf>
    <xf numFmtId="0" fontId="25" fillId="2" borderId="0" xfId="0" applyFont="1" applyFill="1" applyAlignment="1">
      <alignment horizontal="left" vertical="center" wrapText="1"/>
    </xf>
    <xf numFmtId="168" fontId="33" fillId="0" borderId="0" xfId="0" applyNumberFormat="1" applyFont="1" applyFill="1" applyAlignment="1"/>
    <xf numFmtId="0" fontId="33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14" fillId="3" borderId="0" xfId="0" applyFont="1" applyFill="1"/>
    <xf numFmtId="0" fontId="13" fillId="3" borderId="0" xfId="6" applyNumberFormat="1" applyFont="1" applyFill="1" applyBorder="1" applyAlignment="1" applyProtection="1"/>
    <xf numFmtId="0" fontId="3" fillId="3" borderId="0" xfId="6" applyNumberFormat="1" applyFont="1" applyFill="1" applyBorder="1" applyAlignment="1" applyProtection="1"/>
    <xf numFmtId="0" fontId="0" fillId="3" borderId="0" xfId="0" applyFill="1"/>
    <xf numFmtId="0" fontId="0" fillId="3" borderId="0" xfId="0" applyFont="1" applyFill="1"/>
    <xf numFmtId="0" fontId="15" fillId="3" borderId="0" xfId="0" applyFont="1" applyFill="1"/>
    <xf numFmtId="3" fontId="0" fillId="2" borderId="0" xfId="0" applyNumberFormat="1" applyFill="1" applyAlignment="1">
      <alignment horizontal="right"/>
    </xf>
    <xf numFmtId="0" fontId="25" fillId="2" borderId="0" xfId="0" applyFont="1" applyFill="1" applyAlignment="1">
      <alignment horizontal="left" vertical="center"/>
    </xf>
    <xf numFmtId="166" fontId="0" fillId="2" borderId="0" xfId="0" applyNumberFormat="1" applyFill="1" applyAlignment="1">
      <alignment horizontal="right"/>
    </xf>
    <xf numFmtId="0" fontId="0" fillId="2" borderId="0" xfId="0" applyFill="1" applyAlignment="1">
      <alignment horizontal="right"/>
    </xf>
    <xf numFmtId="168" fontId="0" fillId="2" borderId="0" xfId="0" applyNumberFormat="1" applyFill="1" applyAlignment="1">
      <alignment horizontal="right"/>
    </xf>
    <xf numFmtId="3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/>
    </xf>
    <xf numFmtId="166" fontId="0" fillId="2" borderId="0" xfId="0" applyNumberFormat="1" applyFill="1"/>
    <xf numFmtId="3" fontId="3" fillId="2" borderId="0" xfId="6" applyNumberFormat="1" applyFont="1" applyFill="1" applyBorder="1" applyAlignment="1" applyProtection="1"/>
    <xf numFmtId="168" fontId="3" fillId="2" borderId="0" xfId="6" applyNumberFormat="1" applyFont="1" applyFill="1" applyBorder="1" applyAlignment="1" applyProtection="1">
      <alignment horizontal="center"/>
    </xf>
    <xf numFmtId="0" fontId="0" fillId="2" borderId="0" xfId="0" applyFill="1" applyAlignment="1">
      <alignment wrapText="1"/>
    </xf>
    <xf numFmtId="14" fontId="0" fillId="2" borderId="0" xfId="0" applyNumberFormat="1" applyFill="1"/>
    <xf numFmtId="0" fontId="0" fillId="0" borderId="0" xfId="0" applyFill="1" applyAlignment="1"/>
    <xf numFmtId="0" fontId="8" fillId="0" borderId="0" xfId="0" applyFont="1" applyFill="1" applyAlignment="1">
      <alignment horizontal="right"/>
    </xf>
    <xf numFmtId="0" fontId="7" fillId="0" borderId="0" xfId="0" applyFont="1" applyFill="1"/>
    <xf numFmtId="0" fontId="0" fillId="2" borderId="0" xfId="0" applyFill="1" applyAlignment="1">
      <alignment horizontal="left" vertical="top"/>
    </xf>
    <xf numFmtId="0" fontId="3" fillId="2" borderId="0" xfId="6" applyNumberFormat="1" applyFont="1" applyFill="1" applyBorder="1" applyAlignment="1" applyProtection="1">
      <alignment horizontal="left" vertical="top"/>
    </xf>
    <xf numFmtId="0" fontId="3" fillId="2" borderId="0" xfId="6" applyNumberFormat="1" applyFont="1" applyFill="1" applyBorder="1" applyAlignment="1" applyProtection="1">
      <alignment horizontal="left" vertical="top" wrapText="1"/>
    </xf>
    <xf numFmtId="0" fontId="36" fillId="0" borderId="0" xfId="0" applyFont="1"/>
    <xf numFmtId="168" fontId="0" fillId="0" borderId="0" xfId="0" applyNumberFormat="1"/>
    <xf numFmtId="0" fontId="37" fillId="0" borderId="0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 wrapText="1"/>
    </xf>
    <xf numFmtId="168" fontId="0" fillId="0" borderId="0" xfId="0" applyNumberFormat="1" applyBorder="1"/>
    <xf numFmtId="3" fontId="0" fillId="0" borderId="0" xfId="0" applyNumberFormat="1" applyFill="1" applyAlignment="1">
      <alignment horizontal="right"/>
    </xf>
    <xf numFmtId="3" fontId="3" fillId="0" borderId="0" xfId="6" applyNumberFormat="1" applyFont="1" applyFill="1" applyBorder="1" applyAlignment="1" applyProtection="1"/>
    <xf numFmtId="1" fontId="0" fillId="2" borderId="0" xfId="0" applyNumberFormat="1" applyFill="1"/>
    <xf numFmtId="168" fontId="25" fillId="2" borderId="0" xfId="0" applyNumberFormat="1" applyFont="1" applyFill="1" applyAlignment="1">
      <alignment horizontal="right" vertical="center" wrapText="1"/>
    </xf>
    <xf numFmtId="168" fontId="29" fillId="2" borderId="0" xfId="0" applyNumberFormat="1" applyFont="1" applyFill="1"/>
    <xf numFmtId="0" fontId="0" fillId="2" borderId="0" xfId="0" applyFill="1" applyAlignment="1">
      <alignment horizontal="center" wrapText="1"/>
    </xf>
    <xf numFmtId="0" fontId="30" fillId="2" borderId="0" xfId="0" applyFont="1" applyFill="1" applyAlignment="1">
      <alignment horizontal="left" vertical="center"/>
    </xf>
    <xf numFmtId="168" fontId="0" fillId="0" borderId="0" xfId="0" applyNumberFormat="1" applyFill="1"/>
    <xf numFmtId="0" fontId="0" fillId="2" borderId="0" xfId="0" applyFill="1" applyAlignment="1">
      <alignment horizontal="left"/>
    </xf>
    <xf numFmtId="168" fontId="25" fillId="2" borderId="0" xfId="0" applyNumberFormat="1" applyFont="1" applyFill="1" applyAlignment="1">
      <alignment horizontal="left" vertical="center"/>
    </xf>
    <xf numFmtId="0" fontId="0" fillId="2" borderId="0" xfId="0" applyFill="1" applyAlignment="1"/>
    <xf numFmtId="0" fontId="0" fillId="3" borderId="0" xfId="0" applyFill="1" applyBorder="1"/>
    <xf numFmtId="0" fontId="1" fillId="0" borderId="0" xfId="0" applyFont="1" applyFill="1" applyBorder="1" applyAlignment="1" applyProtection="1">
      <alignment vertical="center"/>
      <protection hidden="1"/>
    </xf>
    <xf numFmtId="0" fontId="3" fillId="2" borderId="0" xfId="6" applyNumberFormat="1" applyFont="1" applyFill="1" applyBorder="1" applyAlignment="1" applyProtection="1">
      <alignment wrapText="1"/>
    </xf>
    <xf numFmtId="0" fontId="0" fillId="3" borderId="2" xfId="0" applyFill="1" applyBorder="1"/>
    <xf numFmtId="0" fontId="0" fillId="3" borderId="0" xfId="0" applyFill="1" applyAlignment="1">
      <alignment wrapText="1"/>
    </xf>
    <xf numFmtId="0" fontId="26" fillId="2" borderId="0" xfId="0" applyFont="1" applyFill="1" applyBorder="1" applyAlignment="1">
      <alignment horizontal="left" vertical="center"/>
    </xf>
    <xf numFmtId="3" fontId="26" fillId="2" borderId="0" xfId="0" applyNumberFormat="1" applyFont="1" applyFill="1" applyBorder="1" applyAlignment="1">
      <alignment horizontal="right" vertical="center"/>
    </xf>
    <xf numFmtId="4" fontId="0" fillId="3" borderId="0" xfId="0" applyNumberFormat="1" applyFill="1"/>
  </cellXfs>
  <cellStyles count="9">
    <cellStyle name="Comma" xfId="4"/>
    <cellStyle name="Comma [0]" xfId="5"/>
    <cellStyle name="Currency" xfId="2"/>
    <cellStyle name="Currency [0]" xfId="3"/>
    <cellStyle name="Normal" xfId="6"/>
    <cellStyle name="Normálna" xfId="0" builtinId="0"/>
    <cellStyle name="Normálne 2" xfId="8"/>
    <cellStyle name="Percent" xfId="1"/>
    <cellStyle name="Percentá" xfId="7" builtinId="5"/>
  </cellStyles>
  <dxfs count="0"/>
  <tableStyles count="0" defaultTableStyle="TableStyleMedium2" defaultPivotStyle="PivotStyleLight16"/>
  <colors>
    <mruColors>
      <color rgb="FFFFFFCC"/>
      <color rgb="FFFFFFFF"/>
      <color rgb="FFF2F2AC"/>
      <color rgb="FFFEF9F4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76871701389792"/>
          <c:y val="5.6081766658875591E-2"/>
          <c:w val="0.76331327289062556"/>
          <c:h val="0.774369748468205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 1.'!$H$2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9525" cap="flat" cmpd="sng" algn="ctr">
              <a:noFill/>
              <a:miter lim="800000"/>
            </a:ln>
            <a:effectLst>
              <a:glow rad="63500">
                <a:schemeClr val="accent1">
                  <a:lumMod val="20000"/>
                  <a:lumOff val="80000"/>
                  <a:alpha val="25000"/>
                </a:schemeClr>
              </a:glow>
            </a:effectLst>
          </c:spPr>
          <c:invertIfNegative val="0"/>
          <c:cat>
            <c:strRef>
              <c:f>'G 1.'!$G$3:$G$102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'G 1.'!$H$3:$H$102</c:f>
              <c:numCache>
                <c:formatCode>#,##0</c:formatCode>
                <c:ptCount val="100"/>
                <c:pt idx="0">
                  <c:v>-29159</c:v>
                </c:pt>
                <c:pt idx="1">
                  <c:v>-29925</c:v>
                </c:pt>
                <c:pt idx="2">
                  <c:v>-30622</c:v>
                </c:pt>
                <c:pt idx="3">
                  <c:v>-30795</c:v>
                </c:pt>
                <c:pt idx="4">
                  <c:v>-30549</c:v>
                </c:pt>
                <c:pt idx="5">
                  <c:v>-29809</c:v>
                </c:pt>
                <c:pt idx="6">
                  <c:v>-29059</c:v>
                </c:pt>
                <c:pt idx="7">
                  <c:v>-28906</c:v>
                </c:pt>
                <c:pt idx="8">
                  <c:v>-29435</c:v>
                </c:pt>
                <c:pt idx="9">
                  <c:v>-31494</c:v>
                </c:pt>
                <c:pt idx="10">
                  <c:v>-29458</c:v>
                </c:pt>
                <c:pt idx="11">
                  <c:v>-30834</c:v>
                </c:pt>
                <c:pt idx="12">
                  <c:v>-29264</c:v>
                </c:pt>
                <c:pt idx="13">
                  <c:v>-27909</c:v>
                </c:pt>
                <c:pt idx="14">
                  <c:v>-27710</c:v>
                </c:pt>
                <c:pt idx="15">
                  <c:v>-28029</c:v>
                </c:pt>
                <c:pt idx="16">
                  <c:v>-27667</c:v>
                </c:pt>
                <c:pt idx="17">
                  <c:v>-26479</c:v>
                </c:pt>
                <c:pt idx="18">
                  <c:v>-25962</c:v>
                </c:pt>
                <c:pt idx="19">
                  <c:v>-26625</c:v>
                </c:pt>
                <c:pt idx="20">
                  <c:v>-28181</c:v>
                </c:pt>
                <c:pt idx="21">
                  <c:v>-28461</c:v>
                </c:pt>
                <c:pt idx="22">
                  <c:v>-29156</c:v>
                </c:pt>
                <c:pt idx="23">
                  <c:v>-30088</c:v>
                </c:pt>
                <c:pt idx="24">
                  <c:v>-30807</c:v>
                </c:pt>
                <c:pt idx="25">
                  <c:v>-31274</c:v>
                </c:pt>
                <c:pt idx="26">
                  <c:v>-33565</c:v>
                </c:pt>
                <c:pt idx="27">
                  <c:v>-37176</c:v>
                </c:pt>
                <c:pt idx="28">
                  <c:v>-37658</c:v>
                </c:pt>
                <c:pt idx="29">
                  <c:v>-39316</c:v>
                </c:pt>
                <c:pt idx="30">
                  <c:v>-40200</c:v>
                </c:pt>
                <c:pt idx="31">
                  <c:v>-39889</c:v>
                </c:pt>
                <c:pt idx="32">
                  <c:v>-41232</c:v>
                </c:pt>
                <c:pt idx="33">
                  <c:v>-41455</c:v>
                </c:pt>
                <c:pt idx="34">
                  <c:v>-42807</c:v>
                </c:pt>
                <c:pt idx="35">
                  <c:v>-44368</c:v>
                </c:pt>
                <c:pt idx="36">
                  <c:v>-44352</c:v>
                </c:pt>
                <c:pt idx="37">
                  <c:v>-44621</c:v>
                </c:pt>
                <c:pt idx="38">
                  <c:v>-45135</c:v>
                </c:pt>
                <c:pt idx="39">
                  <c:v>-44672</c:v>
                </c:pt>
                <c:pt idx="40">
                  <c:v>-45660</c:v>
                </c:pt>
                <c:pt idx="41">
                  <c:v>-47379</c:v>
                </c:pt>
                <c:pt idx="42">
                  <c:v>-47021</c:v>
                </c:pt>
                <c:pt idx="43">
                  <c:v>-47098</c:v>
                </c:pt>
                <c:pt idx="44">
                  <c:v>-46839</c:v>
                </c:pt>
                <c:pt idx="45">
                  <c:v>-45231</c:v>
                </c:pt>
                <c:pt idx="46">
                  <c:v>-45375</c:v>
                </c:pt>
                <c:pt idx="47">
                  <c:v>-42566</c:v>
                </c:pt>
                <c:pt idx="48">
                  <c:v>-39945</c:v>
                </c:pt>
                <c:pt idx="49">
                  <c:v>-37576</c:v>
                </c:pt>
                <c:pt idx="50">
                  <c:v>-36238</c:v>
                </c:pt>
                <c:pt idx="51">
                  <c:v>-35455</c:v>
                </c:pt>
                <c:pt idx="52">
                  <c:v>-33424</c:v>
                </c:pt>
                <c:pt idx="53">
                  <c:v>-33548</c:v>
                </c:pt>
                <c:pt idx="54">
                  <c:v>-34279</c:v>
                </c:pt>
                <c:pt idx="55">
                  <c:v>-35044</c:v>
                </c:pt>
                <c:pt idx="56">
                  <c:v>-36202</c:v>
                </c:pt>
                <c:pt idx="57">
                  <c:v>-35421</c:v>
                </c:pt>
                <c:pt idx="58">
                  <c:v>-33498</c:v>
                </c:pt>
                <c:pt idx="59">
                  <c:v>-34147</c:v>
                </c:pt>
                <c:pt idx="60">
                  <c:v>-33826</c:v>
                </c:pt>
                <c:pt idx="61">
                  <c:v>-33026</c:v>
                </c:pt>
                <c:pt idx="62">
                  <c:v>-33576</c:v>
                </c:pt>
                <c:pt idx="63">
                  <c:v>-33897</c:v>
                </c:pt>
                <c:pt idx="64">
                  <c:v>-33446</c:v>
                </c:pt>
                <c:pt idx="65">
                  <c:v>-32722</c:v>
                </c:pt>
                <c:pt idx="66">
                  <c:v>-31426</c:v>
                </c:pt>
                <c:pt idx="67">
                  <c:v>-30098</c:v>
                </c:pt>
                <c:pt idx="68">
                  <c:v>-28991</c:v>
                </c:pt>
                <c:pt idx="69">
                  <c:v>-27671</c:v>
                </c:pt>
                <c:pt idx="70">
                  <c:v>-25450</c:v>
                </c:pt>
                <c:pt idx="71">
                  <c:v>-22440</c:v>
                </c:pt>
                <c:pt idx="72">
                  <c:v>-21166</c:v>
                </c:pt>
                <c:pt idx="73">
                  <c:v>-19216</c:v>
                </c:pt>
                <c:pt idx="74">
                  <c:v>-15557</c:v>
                </c:pt>
                <c:pt idx="75">
                  <c:v>-13591</c:v>
                </c:pt>
                <c:pt idx="76">
                  <c:v>-13259</c:v>
                </c:pt>
                <c:pt idx="77">
                  <c:v>-11869</c:v>
                </c:pt>
                <c:pt idx="78">
                  <c:v>-10925</c:v>
                </c:pt>
                <c:pt idx="79">
                  <c:v>-10134</c:v>
                </c:pt>
                <c:pt idx="80">
                  <c:v>-9175</c:v>
                </c:pt>
                <c:pt idx="81">
                  <c:v>-7676</c:v>
                </c:pt>
                <c:pt idx="82">
                  <c:v>-6600</c:v>
                </c:pt>
                <c:pt idx="83">
                  <c:v>-5678</c:v>
                </c:pt>
                <c:pt idx="84">
                  <c:v>-4993</c:v>
                </c:pt>
                <c:pt idx="85">
                  <c:v>-4364</c:v>
                </c:pt>
                <c:pt idx="86">
                  <c:v>-3805</c:v>
                </c:pt>
                <c:pt idx="87">
                  <c:v>-3284</c:v>
                </c:pt>
                <c:pt idx="88">
                  <c:v>-2787</c:v>
                </c:pt>
                <c:pt idx="89">
                  <c:v>-2265</c:v>
                </c:pt>
                <c:pt idx="90">
                  <c:v>-1789</c:v>
                </c:pt>
                <c:pt idx="91">
                  <c:v>-1338</c:v>
                </c:pt>
                <c:pt idx="92">
                  <c:v>-961</c:v>
                </c:pt>
                <c:pt idx="93">
                  <c:v>-734</c:v>
                </c:pt>
                <c:pt idx="94">
                  <c:v>-573</c:v>
                </c:pt>
                <c:pt idx="95">
                  <c:v>-412</c:v>
                </c:pt>
                <c:pt idx="96">
                  <c:v>-352</c:v>
                </c:pt>
                <c:pt idx="97">
                  <c:v>-288</c:v>
                </c:pt>
                <c:pt idx="98">
                  <c:v>-230</c:v>
                </c:pt>
                <c:pt idx="99">
                  <c:v>-847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96-4B4B-B153-661FAEC2D325}"/>
            </c:ext>
          </c:extLst>
        </c:ser>
        <c:ser>
          <c:idx val="3"/>
          <c:order val="1"/>
          <c:tx>
            <c:strRef>
              <c:f>'G 1.'!$I$2</c:f>
              <c:strCache>
                <c:ptCount val="1"/>
                <c:pt idx="0">
                  <c:v>1970</c:v>
                </c:pt>
              </c:strCache>
            </c:strRef>
          </c:tx>
          <c:spPr>
            <a:noFill/>
            <a:ln w="9525" cap="flat" cmpd="sng" algn="ctr">
              <a:solidFill>
                <a:schemeClr val="tx2"/>
              </a:solidFill>
              <a:miter lim="800000"/>
            </a:ln>
            <a:effectLst/>
          </c:spPr>
          <c:invertIfNegative val="0"/>
          <c:cat>
            <c:strRef>
              <c:f>'G 1.'!$G$3:$G$102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'G 1.'!$I$3:$I$102</c:f>
              <c:numCache>
                <c:formatCode>#,##0</c:formatCode>
                <c:ptCount val="100"/>
                <c:pt idx="0">
                  <c:v>-43042</c:v>
                </c:pt>
                <c:pt idx="1">
                  <c:v>-39246</c:v>
                </c:pt>
                <c:pt idx="2">
                  <c:v>-38141</c:v>
                </c:pt>
                <c:pt idx="3">
                  <c:v>-38294</c:v>
                </c:pt>
                <c:pt idx="4">
                  <c:v>-39664</c:v>
                </c:pt>
                <c:pt idx="5">
                  <c:v>-41265</c:v>
                </c:pt>
                <c:pt idx="6">
                  <c:v>-42735</c:v>
                </c:pt>
                <c:pt idx="7">
                  <c:v>-42444</c:v>
                </c:pt>
                <c:pt idx="8">
                  <c:v>-41381</c:v>
                </c:pt>
                <c:pt idx="9">
                  <c:v>-42517</c:v>
                </c:pt>
                <c:pt idx="10">
                  <c:v>-43355</c:v>
                </c:pt>
                <c:pt idx="11">
                  <c:v>-42939</c:v>
                </c:pt>
                <c:pt idx="12">
                  <c:v>-45371</c:v>
                </c:pt>
                <c:pt idx="13">
                  <c:v>-46812</c:v>
                </c:pt>
                <c:pt idx="14">
                  <c:v>-47355</c:v>
                </c:pt>
                <c:pt idx="15">
                  <c:v>-47362</c:v>
                </c:pt>
                <c:pt idx="16">
                  <c:v>-46731</c:v>
                </c:pt>
                <c:pt idx="17">
                  <c:v>-46803</c:v>
                </c:pt>
                <c:pt idx="18">
                  <c:v>-46732</c:v>
                </c:pt>
                <c:pt idx="19">
                  <c:v>-46312</c:v>
                </c:pt>
                <c:pt idx="20">
                  <c:v>-44318</c:v>
                </c:pt>
                <c:pt idx="21">
                  <c:v>-39983</c:v>
                </c:pt>
                <c:pt idx="22">
                  <c:v>-39108</c:v>
                </c:pt>
                <c:pt idx="23">
                  <c:v>-37391</c:v>
                </c:pt>
                <c:pt idx="24">
                  <c:v>-31756</c:v>
                </c:pt>
                <c:pt idx="25">
                  <c:v>-29616</c:v>
                </c:pt>
                <c:pt idx="26">
                  <c:v>-30996</c:v>
                </c:pt>
                <c:pt idx="27">
                  <c:v>-29023</c:v>
                </c:pt>
                <c:pt idx="28">
                  <c:v>-28733</c:v>
                </c:pt>
                <c:pt idx="29">
                  <c:v>-28600</c:v>
                </c:pt>
                <c:pt idx="30">
                  <c:v>-28938</c:v>
                </c:pt>
                <c:pt idx="31">
                  <c:v>-27269</c:v>
                </c:pt>
                <c:pt idx="32">
                  <c:v>-26378</c:v>
                </c:pt>
                <c:pt idx="33">
                  <c:v>-25780</c:v>
                </c:pt>
                <c:pt idx="34">
                  <c:v>-25522</c:v>
                </c:pt>
                <c:pt idx="35">
                  <c:v>-26901</c:v>
                </c:pt>
                <c:pt idx="36">
                  <c:v>-27009</c:v>
                </c:pt>
                <c:pt idx="37">
                  <c:v>-27415</c:v>
                </c:pt>
                <c:pt idx="38">
                  <c:v>-28949</c:v>
                </c:pt>
                <c:pt idx="39">
                  <c:v>-29282</c:v>
                </c:pt>
                <c:pt idx="40">
                  <c:v>-29252</c:v>
                </c:pt>
                <c:pt idx="41">
                  <c:v>-28750</c:v>
                </c:pt>
                <c:pt idx="42">
                  <c:v>-28303</c:v>
                </c:pt>
                <c:pt idx="43">
                  <c:v>-28209</c:v>
                </c:pt>
                <c:pt idx="44">
                  <c:v>-28332</c:v>
                </c:pt>
                <c:pt idx="45">
                  <c:v>-27773</c:v>
                </c:pt>
                <c:pt idx="46">
                  <c:v>-28825</c:v>
                </c:pt>
                <c:pt idx="47">
                  <c:v>-30222</c:v>
                </c:pt>
                <c:pt idx="48">
                  <c:v>-29177</c:v>
                </c:pt>
                <c:pt idx="49">
                  <c:v>-28591</c:v>
                </c:pt>
                <c:pt idx="50">
                  <c:v>-25124</c:v>
                </c:pt>
                <c:pt idx="51">
                  <c:v>-22650</c:v>
                </c:pt>
                <c:pt idx="52">
                  <c:v>-11023</c:v>
                </c:pt>
                <c:pt idx="53">
                  <c:v>-11482</c:v>
                </c:pt>
                <c:pt idx="54">
                  <c:v>-12101</c:v>
                </c:pt>
                <c:pt idx="55">
                  <c:v>-17296</c:v>
                </c:pt>
                <c:pt idx="56">
                  <c:v>-23716</c:v>
                </c:pt>
                <c:pt idx="57">
                  <c:v>-22798</c:v>
                </c:pt>
                <c:pt idx="58">
                  <c:v>-22828</c:v>
                </c:pt>
                <c:pt idx="59">
                  <c:v>-21563</c:v>
                </c:pt>
                <c:pt idx="60">
                  <c:v>-21554</c:v>
                </c:pt>
                <c:pt idx="61">
                  <c:v>-22695</c:v>
                </c:pt>
                <c:pt idx="62">
                  <c:v>-21142</c:v>
                </c:pt>
                <c:pt idx="63">
                  <c:v>-19414</c:v>
                </c:pt>
                <c:pt idx="64">
                  <c:v>-17803</c:v>
                </c:pt>
                <c:pt idx="65">
                  <c:v>-17137</c:v>
                </c:pt>
                <c:pt idx="66">
                  <c:v>-16511</c:v>
                </c:pt>
                <c:pt idx="67">
                  <c:v>-15416</c:v>
                </c:pt>
                <c:pt idx="68">
                  <c:v>-15014</c:v>
                </c:pt>
                <c:pt idx="69">
                  <c:v>-13970</c:v>
                </c:pt>
                <c:pt idx="70">
                  <c:v>-14334</c:v>
                </c:pt>
                <c:pt idx="71">
                  <c:v>-11716</c:v>
                </c:pt>
                <c:pt idx="72">
                  <c:v>-10243</c:v>
                </c:pt>
                <c:pt idx="73">
                  <c:v>-9411</c:v>
                </c:pt>
                <c:pt idx="74">
                  <c:v>-8582</c:v>
                </c:pt>
                <c:pt idx="75">
                  <c:v>-7758</c:v>
                </c:pt>
                <c:pt idx="76">
                  <c:v>-6344</c:v>
                </c:pt>
                <c:pt idx="77">
                  <c:v>-5388</c:v>
                </c:pt>
                <c:pt idx="78">
                  <c:v>-4324</c:v>
                </c:pt>
                <c:pt idx="79">
                  <c:v>-3946</c:v>
                </c:pt>
                <c:pt idx="80">
                  <c:v>-3150</c:v>
                </c:pt>
                <c:pt idx="81">
                  <c:v>-2924</c:v>
                </c:pt>
                <c:pt idx="82">
                  <c:v>-2533</c:v>
                </c:pt>
                <c:pt idx="83">
                  <c:v>-2043</c:v>
                </c:pt>
                <c:pt idx="84">
                  <c:v>-1748</c:v>
                </c:pt>
                <c:pt idx="85">
                  <c:v>-1389</c:v>
                </c:pt>
                <c:pt idx="86">
                  <c:v>-1111</c:v>
                </c:pt>
                <c:pt idx="87">
                  <c:v>-894</c:v>
                </c:pt>
                <c:pt idx="88">
                  <c:v>-730</c:v>
                </c:pt>
                <c:pt idx="89">
                  <c:v>-508</c:v>
                </c:pt>
                <c:pt idx="90">
                  <c:v>-376</c:v>
                </c:pt>
                <c:pt idx="91">
                  <c:v>-279</c:v>
                </c:pt>
                <c:pt idx="92">
                  <c:v>-197</c:v>
                </c:pt>
                <c:pt idx="93">
                  <c:v>-118</c:v>
                </c:pt>
                <c:pt idx="94">
                  <c:v>-66</c:v>
                </c:pt>
                <c:pt idx="95">
                  <c:v>-49</c:v>
                </c:pt>
                <c:pt idx="96">
                  <c:v>-33</c:v>
                </c:pt>
                <c:pt idx="97">
                  <c:v>-14</c:v>
                </c:pt>
                <c:pt idx="98">
                  <c:v>-20</c:v>
                </c:pt>
                <c:pt idx="99">
                  <c:v>-19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96-4B4B-B153-661FAEC2D325}"/>
            </c:ext>
          </c:extLst>
        </c:ser>
        <c:ser>
          <c:idx val="7"/>
          <c:order val="2"/>
          <c:tx>
            <c:strRef>
              <c:f>'G 1.'!$J$2</c:f>
              <c:strCache>
                <c:ptCount val="1"/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9525" cap="flat" cmpd="sng" algn="ctr">
              <a:noFill/>
              <a:miter lim="800000"/>
            </a:ln>
            <a:effectLst/>
          </c:spPr>
          <c:invertIfNegative val="0"/>
          <c:cat>
            <c:strRef>
              <c:f>'G 1.'!$G$3:$G$102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'G 1.'!$J$3:$J$102</c:f>
              <c:numCache>
                <c:formatCode>#,##0</c:formatCode>
                <c:ptCount val="100"/>
                <c:pt idx="0">
                  <c:v>27951</c:v>
                </c:pt>
                <c:pt idx="1">
                  <c:v>28619</c:v>
                </c:pt>
                <c:pt idx="2">
                  <c:v>28901</c:v>
                </c:pt>
                <c:pt idx="3">
                  <c:v>29247</c:v>
                </c:pt>
                <c:pt idx="4">
                  <c:v>29214</c:v>
                </c:pt>
                <c:pt idx="5">
                  <c:v>28005</c:v>
                </c:pt>
                <c:pt idx="6">
                  <c:v>27957</c:v>
                </c:pt>
                <c:pt idx="7">
                  <c:v>27599</c:v>
                </c:pt>
                <c:pt idx="8">
                  <c:v>27610</c:v>
                </c:pt>
                <c:pt idx="9">
                  <c:v>30121</c:v>
                </c:pt>
                <c:pt idx="10">
                  <c:v>28723</c:v>
                </c:pt>
                <c:pt idx="11">
                  <c:v>28979</c:v>
                </c:pt>
                <c:pt idx="12">
                  <c:v>27733</c:v>
                </c:pt>
                <c:pt idx="13">
                  <c:v>26531</c:v>
                </c:pt>
                <c:pt idx="14">
                  <c:v>26176</c:v>
                </c:pt>
                <c:pt idx="15">
                  <c:v>26382</c:v>
                </c:pt>
                <c:pt idx="16">
                  <c:v>26228</c:v>
                </c:pt>
                <c:pt idx="17">
                  <c:v>25094</c:v>
                </c:pt>
                <c:pt idx="18">
                  <c:v>24810</c:v>
                </c:pt>
                <c:pt idx="19">
                  <c:v>24898</c:v>
                </c:pt>
                <c:pt idx="20">
                  <c:v>26814</c:v>
                </c:pt>
                <c:pt idx="21">
                  <c:v>27463</c:v>
                </c:pt>
                <c:pt idx="22">
                  <c:v>27689</c:v>
                </c:pt>
                <c:pt idx="23">
                  <c:v>28528</c:v>
                </c:pt>
                <c:pt idx="24">
                  <c:v>29020</c:v>
                </c:pt>
                <c:pt idx="25">
                  <c:v>29890</c:v>
                </c:pt>
                <c:pt idx="26">
                  <c:v>32440</c:v>
                </c:pt>
                <c:pt idx="27">
                  <c:v>35352</c:v>
                </c:pt>
                <c:pt idx="28">
                  <c:v>36091</c:v>
                </c:pt>
                <c:pt idx="29">
                  <c:v>37810</c:v>
                </c:pt>
                <c:pt idx="30">
                  <c:v>38269</c:v>
                </c:pt>
                <c:pt idx="31">
                  <c:v>38514</c:v>
                </c:pt>
                <c:pt idx="32">
                  <c:v>39618</c:v>
                </c:pt>
                <c:pt idx="33">
                  <c:v>40089</c:v>
                </c:pt>
                <c:pt idx="34">
                  <c:v>40927</c:v>
                </c:pt>
                <c:pt idx="35">
                  <c:v>42163</c:v>
                </c:pt>
                <c:pt idx="36">
                  <c:v>42169</c:v>
                </c:pt>
                <c:pt idx="37">
                  <c:v>42113</c:v>
                </c:pt>
                <c:pt idx="38">
                  <c:v>41909</c:v>
                </c:pt>
                <c:pt idx="39">
                  <c:v>42420</c:v>
                </c:pt>
                <c:pt idx="40">
                  <c:v>42466</c:v>
                </c:pt>
                <c:pt idx="41">
                  <c:v>44963</c:v>
                </c:pt>
                <c:pt idx="42">
                  <c:v>44533</c:v>
                </c:pt>
                <c:pt idx="43">
                  <c:v>44125</c:v>
                </c:pt>
                <c:pt idx="44">
                  <c:v>43848</c:v>
                </c:pt>
                <c:pt idx="45">
                  <c:v>43423</c:v>
                </c:pt>
                <c:pt idx="46">
                  <c:v>43131</c:v>
                </c:pt>
                <c:pt idx="47">
                  <c:v>41335</c:v>
                </c:pt>
                <c:pt idx="48">
                  <c:v>38947</c:v>
                </c:pt>
                <c:pt idx="49">
                  <c:v>36688</c:v>
                </c:pt>
                <c:pt idx="50">
                  <c:v>35545</c:v>
                </c:pt>
                <c:pt idx="51">
                  <c:v>34988</c:v>
                </c:pt>
                <c:pt idx="52">
                  <c:v>33487</c:v>
                </c:pt>
                <c:pt idx="53">
                  <c:v>33631</c:v>
                </c:pt>
                <c:pt idx="54">
                  <c:v>35121</c:v>
                </c:pt>
                <c:pt idx="55">
                  <c:v>36135</c:v>
                </c:pt>
                <c:pt idx="56">
                  <c:v>37264</c:v>
                </c:pt>
                <c:pt idx="57">
                  <c:v>36612</c:v>
                </c:pt>
                <c:pt idx="58">
                  <c:v>35207</c:v>
                </c:pt>
                <c:pt idx="59">
                  <c:v>36511</c:v>
                </c:pt>
                <c:pt idx="60">
                  <c:v>36195</c:v>
                </c:pt>
                <c:pt idx="61">
                  <c:v>35521</c:v>
                </c:pt>
                <c:pt idx="62">
                  <c:v>37117</c:v>
                </c:pt>
                <c:pt idx="63">
                  <c:v>37991</c:v>
                </c:pt>
                <c:pt idx="64">
                  <c:v>39087</c:v>
                </c:pt>
                <c:pt idx="65">
                  <c:v>38548</c:v>
                </c:pt>
                <c:pt idx="66">
                  <c:v>37277</c:v>
                </c:pt>
                <c:pt idx="67">
                  <c:v>36406</c:v>
                </c:pt>
                <c:pt idx="68">
                  <c:v>36322</c:v>
                </c:pt>
                <c:pt idx="69">
                  <c:v>35515</c:v>
                </c:pt>
                <c:pt idx="70">
                  <c:v>33348</c:v>
                </c:pt>
                <c:pt idx="71">
                  <c:v>30263</c:v>
                </c:pt>
                <c:pt idx="72">
                  <c:v>29116</c:v>
                </c:pt>
                <c:pt idx="73">
                  <c:v>27699</c:v>
                </c:pt>
                <c:pt idx="74">
                  <c:v>23377</c:v>
                </c:pt>
                <c:pt idx="75">
                  <c:v>21469</c:v>
                </c:pt>
                <c:pt idx="76">
                  <c:v>21878</c:v>
                </c:pt>
                <c:pt idx="77">
                  <c:v>19691</c:v>
                </c:pt>
                <c:pt idx="78">
                  <c:v>19243</c:v>
                </c:pt>
                <c:pt idx="79">
                  <c:v>18236</c:v>
                </c:pt>
                <c:pt idx="80">
                  <c:v>17220</c:v>
                </c:pt>
                <c:pt idx="81">
                  <c:v>15322</c:v>
                </c:pt>
                <c:pt idx="82">
                  <c:v>13855</c:v>
                </c:pt>
                <c:pt idx="83">
                  <c:v>12335</c:v>
                </c:pt>
                <c:pt idx="84">
                  <c:v>11186</c:v>
                </c:pt>
                <c:pt idx="85">
                  <c:v>10420</c:v>
                </c:pt>
                <c:pt idx="86">
                  <c:v>8862</c:v>
                </c:pt>
                <c:pt idx="87">
                  <c:v>7810</c:v>
                </c:pt>
                <c:pt idx="88">
                  <c:v>7199</c:v>
                </c:pt>
                <c:pt idx="89">
                  <c:v>5859</c:v>
                </c:pt>
                <c:pt idx="90">
                  <c:v>4876</c:v>
                </c:pt>
                <c:pt idx="91">
                  <c:v>3918</c:v>
                </c:pt>
                <c:pt idx="92">
                  <c:v>2952</c:v>
                </c:pt>
                <c:pt idx="93">
                  <c:v>2253</c:v>
                </c:pt>
                <c:pt idx="94">
                  <c:v>1679</c:v>
                </c:pt>
                <c:pt idx="95">
                  <c:v>1386</c:v>
                </c:pt>
                <c:pt idx="96">
                  <c:v>1004</c:v>
                </c:pt>
                <c:pt idx="97">
                  <c:v>719</c:v>
                </c:pt>
                <c:pt idx="98">
                  <c:v>530</c:v>
                </c:pt>
                <c:pt idx="99">
                  <c:v>1585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96-4B4B-B153-661FAEC2D325}"/>
            </c:ext>
          </c:extLst>
        </c:ser>
        <c:ser>
          <c:idx val="9"/>
          <c:order val="3"/>
          <c:tx>
            <c:strRef>
              <c:f>'G 1.'!$K$2</c:f>
              <c:strCache>
                <c:ptCount val="1"/>
              </c:strCache>
            </c:strRef>
          </c:tx>
          <c:spPr>
            <a:noFill/>
            <a:ln w="0" cap="flat" cmpd="sng" algn="ctr">
              <a:solidFill>
                <a:schemeClr val="tx2"/>
              </a:solidFill>
              <a:miter lim="800000"/>
            </a:ln>
            <a:effectLst/>
          </c:spPr>
          <c:invertIfNegative val="0"/>
          <c:cat>
            <c:strRef>
              <c:f>'G 1.'!$G$3:$G$102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'G 1.'!$K$3:$K$102</c:f>
              <c:numCache>
                <c:formatCode>#,##0</c:formatCode>
                <c:ptCount val="100"/>
                <c:pt idx="0">
                  <c:v>40874</c:v>
                </c:pt>
                <c:pt idx="1">
                  <c:v>37366</c:v>
                </c:pt>
                <c:pt idx="2">
                  <c:v>36091</c:v>
                </c:pt>
                <c:pt idx="3">
                  <c:v>36465</c:v>
                </c:pt>
                <c:pt idx="4">
                  <c:v>38230</c:v>
                </c:pt>
                <c:pt idx="5">
                  <c:v>39523</c:v>
                </c:pt>
                <c:pt idx="6">
                  <c:v>40616</c:v>
                </c:pt>
                <c:pt idx="7">
                  <c:v>40399</c:v>
                </c:pt>
                <c:pt idx="8">
                  <c:v>39511</c:v>
                </c:pt>
                <c:pt idx="9">
                  <c:v>40746</c:v>
                </c:pt>
                <c:pt idx="10">
                  <c:v>41077</c:v>
                </c:pt>
                <c:pt idx="11">
                  <c:v>40632</c:v>
                </c:pt>
                <c:pt idx="12">
                  <c:v>43232</c:v>
                </c:pt>
                <c:pt idx="13">
                  <c:v>44691</c:v>
                </c:pt>
                <c:pt idx="14">
                  <c:v>45768</c:v>
                </c:pt>
                <c:pt idx="15">
                  <c:v>45974</c:v>
                </c:pt>
                <c:pt idx="16">
                  <c:v>44932</c:v>
                </c:pt>
                <c:pt idx="17">
                  <c:v>44486</c:v>
                </c:pt>
                <c:pt idx="18">
                  <c:v>44736</c:v>
                </c:pt>
                <c:pt idx="19">
                  <c:v>44218</c:v>
                </c:pt>
                <c:pt idx="20">
                  <c:v>41972</c:v>
                </c:pt>
                <c:pt idx="21">
                  <c:v>38274</c:v>
                </c:pt>
                <c:pt idx="22">
                  <c:v>37788</c:v>
                </c:pt>
                <c:pt idx="23">
                  <c:v>36438</c:v>
                </c:pt>
                <c:pt idx="24">
                  <c:v>31533</c:v>
                </c:pt>
                <c:pt idx="25">
                  <c:v>30013</c:v>
                </c:pt>
                <c:pt idx="26">
                  <c:v>31449</c:v>
                </c:pt>
                <c:pt idx="27">
                  <c:v>29146</c:v>
                </c:pt>
                <c:pt idx="28">
                  <c:v>29524</c:v>
                </c:pt>
                <c:pt idx="29">
                  <c:v>29084</c:v>
                </c:pt>
                <c:pt idx="30">
                  <c:v>29265</c:v>
                </c:pt>
                <c:pt idx="31">
                  <c:v>28328</c:v>
                </c:pt>
                <c:pt idx="32">
                  <c:v>27241</c:v>
                </c:pt>
                <c:pt idx="33">
                  <c:v>26603</c:v>
                </c:pt>
                <c:pt idx="34">
                  <c:v>26737</c:v>
                </c:pt>
                <c:pt idx="35">
                  <c:v>27814</c:v>
                </c:pt>
                <c:pt idx="36">
                  <c:v>27548</c:v>
                </c:pt>
                <c:pt idx="37">
                  <c:v>28083</c:v>
                </c:pt>
                <c:pt idx="38">
                  <c:v>29775</c:v>
                </c:pt>
                <c:pt idx="39">
                  <c:v>29892</c:v>
                </c:pt>
                <c:pt idx="40">
                  <c:v>30054</c:v>
                </c:pt>
                <c:pt idx="41">
                  <c:v>29589</c:v>
                </c:pt>
                <c:pt idx="42">
                  <c:v>29592</c:v>
                </c:pt>
                <c:pt idx="43">
                  <c:v>29098</c:v>
                </c:pt>
                <c:pt idx="44">
                  <c:v>29614</c:v>
                </c:pt>
                <c:pt idx="45">
                  <c:v>29028</c:v>
                </c:pt>
                <c:pt idx="46">
                  <c:v>30063</c:v>
                </c:pt>
                <c:pt idx="47">
                  <c:v>31612</c:v>
                </c:pt>
                <c:pt idx="48">
                  <c:v>31447</c:v>
                </c:pt>
                <c:pt idx="49">
                  <c:v>30611</c:v>
                </c:pt>
                <c:pt idx="50">
                  <c:v>26706</c:v>
                </c:pt>
                <c:pt idx="51">
                  <c:v>23698</c:v>
                </c:pt>
                <c:pt idx="52">
                  <c:v>11572</c:v>
                </c:pt>
                <c:pt idx="53">
                  <c:v>12238</c:v>
                </c:pt>
                <c:pt idx="54">
                  <c:v>12768</c:v>
                </c:pt>
                <c:pt idx="55">
                  <c:v>18421</c:v>
                </c:pt>
                <c:pt idx="56">
                  <c:v>25174</c:v>
                </c:pt>
                <c:pt idx="57">
                  <c:v>24434</c:v>
                </c:pt>
                <c:pt idx="58">
                  <c:v>24421</c:v>
                </c:pt>
                <c:pt idx="59">
                  <c:v>22788</c:v>
                </c:pt>
                <c:pt idx="60">
                  <c:v>23425</c:v>
                </c:pt>
                <c:pt idx="61">
                  <c:v>24428</c:v>
                </c:pt>
                <c:pt idx="62">
                  <c:v>22987</c:v>
                </c:pt>
                <c:pt idx="63">
                  <c:v>21260</c:v>
                </c:pt>
                <c:pt idx="64">
                  <c:v>20263</c:v>
                </c:pt>
                <c:pt idx="65">
                  <c:v>19685</c:v>
                </c:pt>
                <c:pt idx="66">
                  <c:v>19580</c:v>
                </c:pt>
                <c:pt idx="67">
                  <c:v>18435</c:v>
                </c:pt>
                <c:pt idx="68">
                  <c:v>18071</c:v>
                </c:pt>
                <c:pt idx="69">
                  <c:v>17011</c:v>
                </c:pt>
                <c:pt idx="70">
                  <c:v>17618</c:v>
                </c:pt>
                <c:pt idx="71">
                  <c:v>15179</c:v>
                </c:pt>
                <c:pt idx="72">
                  <c:v>13836</c:v>
                </c:pt>
                <c:pt idx="73">
                  <c:v>13248</c:v>
                </c:pt>
                <c:pt idx="74">
                  <c:v>11970</c:v>
                </c:pt>
                <c:pt idx="75">
                  <c:v>10922</c:v>
                </c:pt>
                <c:pt idx="76">
                  <c:v>9677</c:v>
                </c:pt>
                <c:pt idx="77">
                  <c:v>8520</c:v>
                </c:pt>
                <c:pt idx="78">
                  <c:v>6928</c:v>
                </c:pt>
                <c:pt idx="79">
                  <c:v>6239</c:v>
                </c:pt>
                <c:pt idx="80">
                  <c:v>5259</c:v>
                </c:pt>
                <c:pt idx="81">
                  <c:v>4901</c:v>
                </c:pt>
                <c:pt idx="82">
                  <c:v>4382</c:v>
                </c:pt>
                <c:pt idx="83">
                  <c:v>3531</c:v>
                </c:pt>
                <c:pt idx="84">
                  <c:v>2892</c:v>
                </c:pt>
                <c:pt idx="85">
                  <c:v>2431</c:v>
                </c:pt>
                <c:pt idx="86">
                  <c:v>1996</c:v>
                </c:pt>
                <c:pt idx="87">
                  <c:v>1507</c:v>
                </c:pt>
                <c:pt idx="88">
                  <c:v>1276</c:v>
                </c:pt>
                <c:pt idx="89">
                  <c:v>906</c:v>
                </c:pt>
                <c:pt idx="90">
                  <c:v>654</c:v>
                </c:pt>
                <c:pt idx="91">
                  <c:v>454</c:v>
                </c:pt>
                <c:pt idx="92">
                  <c:v>343</c:v>
                </c:pt>
                <c:pt idx="93">
                  <c:v>227</c:v>
                </c:pt>
                <c:pt idx="94">
                  <c:v>166</c:v>
                </c:pt>
                <c:pt idx="95">
                  <c:v>118</c:v>
                </c:pt>
                <c:pt idx="96">
                  <c:v>82</c:v>
                </c:pt>
                <c:pt idx="97">
                  <c:v>41</c:v>
                </c:pt>
                <c:pt idx="98">
                  <c:v>24</c:v>
                </c:pt>
                <c:pt idx="99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96-4B4B-B153-661FAEC2D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21375"/>
        <c:axId val="19621791"/>
      </c:barChart>
      <c:catAx>
        <c:axId val="1962137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 b="0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vek ●</a:t>
                </a:r>
                <a:r>
                  <a:rPr lang="sk-SK" b="0"/>
                  <a:t> </a:t>
                </a:r>
                <a:r>
                  <a:rPr lang="sk-SK" b="0" i="1">
                    <a:solidFill>
                      <a:schemeClr val="bg1">
                        <a:lumMod val="65000"/>
                      </a:schemeClr>
                    </a:solidFill>
                  </a:rPr>
                  <a:t>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0"/>
        <c:majorTickMark val="none"/>
        <c:minorTickMark val="none"/>
        <c:tickLblPos val="low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621791"/>
        <c:crosses val="autoZero"/>
        <c:auto val="1"/>
        <c:lblAlgn val="ctr"/>
        <c:lblOffset val="100"/>
        <c:tickMarkSkip val="1"/>
        <c:noMultiLvlLbl val="0"/>
      </c:catAx>
      <c:valAx>
        <c:axId val="19621791"/>
        <c:scaling>
          <c:orientation val="minMax"/>
          <c:max val="50000"/>
          <c:min val="-500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inorGridlines>
        <c:numFmt formatCode="#,##0_ ;\-#,##0\ 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621375"/>
        <c:crosses val="autoZero"/>
        <c:crossBetween val="midCat"/>
        <c:majorUnit val="10000"/>
        <c:minorUnit val="5000"/>
        <c:dispUnits>
          <c:builtInUnit val="thousands"/>
          <c:dispUnitsLbl>
            <c:layout>
              <c:manualLayout>
                <c:xMode val="edge"/>
                <c:yMode val="edge"/>
                <c:x val="0.41280508079054856"/>
                <c:y val="0.87317908041444792"/>
              </c:manualLayout>
            </c:layout>
            <c:tx>
              <c:rich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sk-SK" b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rPr>
                    <a:t>tis. osôb  </a:t>
                  </a:r>
                  <a:r>
                    <a:rPr lang="sk-SK" sz="800" b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rPr>
                    <a:t>●</a:t>
                  </a:r>
                  <a:r>
                    <a:rPr lang="sk-SK" b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rPr>
                    <a:t>  </a:t>
                  </a:r>
                  <a:r>
                    <a:rPr lang="sk-SK" i="1">
                      <a:solidFill>
                        <a:schemeClr val="bg1">
                          <a:lumMod val="65000"/>
                        </a:schemeClr>
                      </a:solidFill>
                    </a:rPr>
                    <a:t>Thous. persons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</c:dispUnitsLbl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1.5639896062993822E-2"/>
          <c:y val="0.89385081535523803"/>
          <c:w val="0.95241890754892655"/>
          <c:h val="8.75200585283039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60931740802174"/>
          <c:y val="6.2613193336018488E-2"/>
          <c:w val="0.87417122327040986"/>
          <c:h val="0.770680619860420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G 9. G 10.'!$I$37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' G 9. G 10.'!$H$38:$H$40</c:f>
              <c:strCache>
                <c:ptCount val="3"/>
                <c:pt idx="0">
                  <c:v>Choroba ● Disease </c:v>
                </c:pt>
                <c:pt idx="1">
                  <c:v>Pracovný úraz ● Work injury</c:v>
                </c:pt>
                <c:pt idx="2">
                  <c:v>Ostatné úrazy ● Other injury</c:v>
                </c:pt>
              </c:strCache>
            </c:strRef>
          </c:cat>
          <c:val>
            <c:numRef>
              <c:f>' G 9. G 10.'!$I$38:$I$40</c:f>
              <c:numCache>
                <c:formatCode>General</c:formatCode>
                <c:ptCount val="3"/>
                <c:pt idx="0">
                  <c:v>43</c:v>
                </c:pt>
                <c:pt idx="1">
                  <c:v>62</c:v>
                </c:pt>
                <c:pt idx="2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87-41DE-B068-79A97969E021}"/>
            </c:ext>
          </c:extLst>
        </c:ser>
        <c:ser>
          <c:idx val="1"/>
          <c:order val="1"/>
          <c:tx>
            <c:strRef>
              <c:f>' G 9. G 10.'!$J$37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 G 9. G 10.'!$H$38:$H$40</c:f>
              <c:strCache>
                <c:ptCount val="3"/>
                <c:pt idx="0">
                  <c:v>Choroba ● Disease </c:v>
                </c:pt>
                <c:pt idx="1">
                  <c:v>Pracovný úraz ● Work injury</c:v>
                </c:pt>
                <c:pt idx="2">
                  <c:v>Ostatné úrazy ● Other injury</c:v>
                </c:pt>
              </c:strCache>
            </c:strRef>
          </c:cat>
          <c:val>
            <c:numRef>
              <c:f>' G 9. G 10.'!$J$38:$J$40</c:f>
              <c:numCache>
                <c:formatCode>General</c:formatCode>
                <c:ptCount val="3"/>
                <c:pt idx="0">
                  <c:v>41</c:v>
                </c:pt>
                <c:pt idx="1">
                  <c:v>62</c:v>
                </c:pt>
                <c:pt idx="2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87-41DE-B068-79A97969E021}"/>
            </c:ext>
          </c:extLst>
        </c:ser>
        <c:ser>
          <c:idx val="2"/>
          <c:order val="2"/>
          <c:tx>
            <c:strRef>
              <c:f>' G 9. G 10.'!$K$37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 G 9. G 10.'!$H$38:$H$40</c:f>
              <c:strCache>
                <c:ptCount val="3"/>
                <c:pt idx="0">
                  <c:v>Choroba ● Disease </c:v>
                </c:pt>
                <c:pt idx="1">
                  <c:v>Pracovný úraz ● Work injury</c:v>
                </c:pt>
                <c:pt idx="2">
                  <c:v>Ostatné úrazy ● Other injury</c:v>
                </c:pt>
              </c:strCache>
            </c:strRef>
          </c:cat>
          <c:val>
            <c:numRef>
              <c:f>' G 9. G 10.'!$K$38:$K$40</c:f>
              <c:numCache>
                <c:formatCode>General</c:formatCode>
                <c:ptCount val="3"/>
                <c:pt idx="0">
                  <c:v>43</c:v>
                </c:pt>
                <c:pt idx="1">
                  <c:v>70</c:v>
                </c:pt>
                <c:pt idx="2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87-41DE-B068-79A97969E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2"/>
        <c:axId val="582117568"/>
        <c:axId val="582130464"/>
      </c:barChart>
      <c:catAx>
        <c:axId val="58211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82130464"/>
        <c:crosses val="autoZero"/>
        <c:auto val="1"/>
        <c:lblAlgn val="ctr"/>
        <c:lblOffset val="100"/>
        <c:noMultiLvlLbl val="0"/>
      </c:catAx>
      <c:valAx>
        <c:axId val="58213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82117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785650277250876E-2"/>
          <c:y val="0.18159849990391219"/>
          <c:w val="0.52816295710003325"/>
          <c:h val="0.653970160740351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4F5-4A48-9F60-E377F8B782BC}"/>
              </c:ext>
            </c:extLst>
          </c:dPt>
          <c:dPt>
            <c:idx val="1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4F5-4A48-9F60-E377F8B782BC}"/>
              </c:ext>
            </c:extLst>
          </c:dPt>
          <c:dPt>
            <c:idx val="2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4F5-4A48-9F60-E377F8B782BC}"/>
              </c:ext>
            </c:extLst>
          </c:dPt>
          <c:dPt>
            <c:idx val="3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4F5-4A48-9F60-E377F8B782BC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4F5-4A48-9F60-E377F8B782BC}"/>
              </c:ext>
            </c:extLst>
          </c:dPt>
          <c:dPt>
            <c:idx val="5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4F5-4A48-9F60-E377F8B782BC}"/>
              </c:ext>
            </c:extLst>
          </c:dPt>
          <c:dPt>
            <c:idx val="6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E3EC-436F-9A89-4CE98D2A6106}"/>
              </c:ext>
            </c:extLst>
          </c:dPt>
          <c:dLbls>
            <c:dLbl>
              <c:idx val="0"/>
              <c:layout>
                <c:manualLayout>
                  <c:x val="1.6175621028307337E-2"/>
                  <c:y val="-3.8980618220268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4F5-4A48-9F60-E377F8B782BC}"/>
                </c:ext>
              </c:extLst>
            </c:dLbl>
            <c:dLbl>
              <c:idx val="1"/>
              <c:layout>
                <c:manualLayout>
                  <c:x val="4.3905257076834119E-2"/>
                  <c:y val="-2.6020213730952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4F5-4A48-9F60-E377F8B782BC}"/>
                </c:ext>
              </c:extLst>
            </c:dLbl>
            <c:dLbl>
              <c:idx val="2"/>
              <c:layout>
                <c:manualLayout>
                  <c:x val="1.1554015020219612E-2"/>
                  <c:y val="-2.0028616815612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4F5-4A48-9F60-E377F8B782BC}"/>
                </c:ext>
              </c:extLst>
            </c:dLbl>
            <c:dLbl>
              <c:idx val="3"/>
              <c:layout>
                <c:manualLayout>
                  <c:x val="2.7729636048526862E-2"/>
                  <c:y val="1.43061548682943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4F5-4A48-9F60-E377F8B782BC}"/>
                </c:ext>
              </c:extLst>
            </c:dLbl>
            <c:dLbl>
              <c:idx val="4"/>
              <c:layout>
                <c:manualLayout>
                  <c:x val="2.3108030040439053E-2"/>
                  <c:y val="6.0085850446836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4F5-4A48-9F60-E377F8B782BC}"/>
                </c:ext>
              </c:extLst>
            </c:dLbl>
            <c:dLbl>
              <c:idx val="5"/>
              <c:layout>
                <c:manualLayout>
                  <c:x val="-1.3864727047767252E-2"/>
                  <c:y val="2.95895528396372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476603119584048E-2"/>
                      <c:h val="6.862673755009687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24F5-4A48-9F60-E377F8B782BC}"/>
                </c:ext>
              </c:extLst>
            </c:dLbl>
            <c:dLbl>
              <c:idx val="6"/>
              <c:layout>
                <c:manualLayout>
                  <c:x val="-7.4417136332828426E-2"/>
                  <c:y val="4.5215206994833666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E3EC-436F-9A89-4CE98D2A61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 11. G 12'!$C$7:$C$13</c:f>
              <c:strCache>
                <c:ptCount val="7"/>
                <c:pt idx="0">
                  <c:v>Sociálny dôchodok ● Social pension</c:v>
                </c:pt>
                <c:pt idx="1">
                  <c:v>Invalidný dôchodok z mladosti ● Invalidity pension from youth</c:v>
                </c:pt>
                <c:pt idx="2">
                  <c:v>Zvýšenie dôchodku pre bezvládnosť ● Increase of pension in case of immobility</c:v>
                </c:pt>
                <c:pt idx="3">
                  <c:v>Zvýšenie dôchodku z dôvodu jediného zdroja príjmu, odboja a rehabilitácie ● Increase of pension in case of solo source of income, fight against fascism and rehabilitation</c:v>
                </c:pt>
                <c:pt idx="4">
                  <c:v>Vianočný príspevok pre dôchodcov ● Chrismas bonus for pensioners</c:v>
                </c:pt>
                <c:pt idx="5">
                  <c:v>13. dôchodok ● 13th pension</c:v>
                </c:pt>
                <c:pt idx="6">
                  <c:v>Zvýšenie sumy starobného dôchodku na sumu minimálneho dôchodku ● Increasing of old-age pension on level of minimal pension</c:v>
                </c:pt>
              </c:strCache>
            </c:strRef>
          </c:cat>
          <c:val>
            <c:numRef>
              <c:f>'G 11. G 12'!$D$7:$D$13</c:f>
              <c:numCache>
                <c:formatCode>0</c:formatCode>
                <c:ptCount val="7"/>
                <c:pt idx="0">
                  <c:v>4</c:v>
                </c:pt>
                <c:pt idx="1">
                  <c:v>69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300</c:v>
                </c:pt>
                <c:pt idx="6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4F5-4A48-9F60-E377F8B78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124783362218374"/>
          <c:y val="8.1799591002044997E-3"/>
          <c:w val="0.34488734835355284"/>
          <c:h val="0.991820040899795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78732079852788E-2"/>
          <c:y val="7.027817367747298E-2"/>
          <c:w val="0.8863565970620636"/>
          <c:h val="0.663998698962244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11. G 12'!$D$37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 11. G 12'!$C$38:$C$42</c:f>
              <c:strCache>
                <c:ptCount val="5"/>
                <c:pt idx="0">
                  <c:v>Samosprávny kraj ● Self-governing region</c:v>
                </c:pt>
                <c:pt idx="1">
                  <c:v>Obec ● Municipality</c:v>
                </c:pt>
                <c:pt idx="2">
                  <c:v>Cirkevné právnické osoby ● Church legal persons</c:v>
                </c:pt>
                <c:pt idx="3">
                  <c:v>Ostatné právnické osoby ● Other legal persons</c:v>
                </c:pt>
                <c:pt idx="4">
                  <c:v>Fyzické osoby ● Natural persons</c:v>
                </c:pt>
              </c:strCache>
            </c:strRef>
          </c:cat>
          <c:val>
            <c:numRef>
              <c:f>'G 11. G 12'!$D$38:$D$42</c:f>
              <c:numCache>
                <c:formatCode>#,##0</c:formatCode>
                <c:ptCount val="5"/>
                <c:pt idx="0">
                  <c:v>18375</c:v>
                </c:pt>
                <c:pt idx="1">
                  <c:v>9532</c:v>
                </c:pt>
                <c:pt idx="2">
                  <c:v>2001</c:v>
                </c:pt>
                <c:pt idx="3">
                  <c:v>12186</c:v>
                </c:pt>
                <c:pt idx="4">
                  <c:v>2073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2-43E8-A1E1-8D9817E16818}"/>
            </c:ext>
          </c:extLst>
        </c:ser>
        <c:ser>
          <c:idx val="1"/>
          <c:order val="1"/>
          <c:tx>
            <c:strRef>
              <c:f>'G 11. G 12'!$E$37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 11. G 12'!$C$38:$C$42</c:f>
              <c:strCache>
                <c:ptCount val="5"/>
                <c:pt idx="0">
                  <c:v>Samosprávny kraj ● Self-governing region</c:v>
                </c:pt>
                <c:pt idx="1">
                  <c:v>Obec ● Municipality</c:v>
                </c:pt>
                <c:pt idx="2">
                  <c:v>Cirkevné právnické osoby ● Church legal persons</c:v>
                </c:pt>
                <c:pt idx="3">
                  <c:v>Ostatné právnické osoby ● Other legal persons</c:v>
                </c:pt>
                <c:pt idx="4">
                  <c:v>Fyzické osoby ● Natural persons</c:v>
                </c:pt>
              </c:strCache>
            </c:strRef>
          </c:cat>
          <c:val>
            <c:numRef>
              <c:f>'G 11. G 12'!$E$38:$E$42</c:f>
              <c:numCache>
                <c:formatCode>#,##0</c:formatCode>
                <c:ptCount val="5"/>
                <c:pt idx="0">
                  <c:v>18367</c:v>
                </c:pt>
                <c:pt idx="1">
                  <c:v>9936</c:v>
                </c:pt>
                <c:pt idx="2">
                  <c:v>1999</c:v>
                </c:pt>
                <c:pt idx="3">
                  <c:v>10813</c:v>
                </c:pt>
                <c:pt idx="4">
                  <c:v>2618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62-43E8-A1E1-8D9817E16818}"/>
            </c:ext>
          </c:extLst>
        </c:ser>
        <c:ser>
          <c:idx val="2"/>
          <c:order val="2"/>
          <c:tx>
            <c:strRef>
              <c:f>'G 11. G 12'!$F$37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'G 11. G 12'!$C$38:$C$42</c:f>
              <c:strCache>
                <c:ptCount val="5"/>
                <c:pt idx="0">
                  <c:v>Samosprávny kraj ● Self-governing region</c:v>
                </c:pt>
                <c:pt idx="1">
                  <c:v>Obec ● Municipality</c:v>
                </c:pt>
                <c:pt idx="2">
                  <c:v>Cirkevné právnické osoby ● Church legal persons</c:v>
                </c:pt>
                <c:pt idx="3">
                  <c:v>Ostatné právnické osoby ● Other legal persons</c:v>
                </c:pt>
                <c:pt idx="4">
                  <c:v>Fyzické osoby ● Natural persons</c:v>
                </c:pt>
              </c:strCache>
            </c:strRef>
          </c:cat>
          <c:val>
            <c:numRef>
              <c:f>'G 11. G 12'!$F$38:$F$42</c:f>
              <c:numCache>
                <c:formatCode>#,##0</c:formatCode>
                <c:ptCount val="5"/>
                <c:pt idx="0">
                  <c:v>18175</c:v>
                </c:pt>
                <c:pt idx="1">
                  <c:v>9733</c:v>
                </c:pt>
                <c:pt idx="2">
                  <c:v>1867</c:v>
                </c:pt>
                <c:pt idx="3">
                  <c:v>11192</c:v>
                </c:pt>
                <c:pt idx="4">
                  <c:v>1989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62-43E8-A1E1-8D9817E1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48"/>
        <c:overlap val="12"/>
        <c:axId val="385070575"/>
        <c:axId val="385095535"/>
      </c:barChart>
      <c:catAx>
        <c:axId val="385070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85095535"/>
        <c:crosses val="autoZero"/>
        <c:auto val="1"/>
        <c:lblAlgn val="ctr"/>
        <c:lblOffset val="100"/>
        <c:noMultiLvlLbl val="0"/>
      </c:catAx>
      <c:valAx>
        <c:axId val="385095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850705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091451334540623E-2"/>
          <c:y val="0.91312744636293541"/>
          <c:w val="0.85200892441636289"/>
          <c:h val="6.34464957445735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53747238429731E-2"/>
          <c:y val="5.9120305175958801E-2"/>
          <c:w val="0.90740142374289545"/>
          <c:h val="0.785988350952352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 1 G 13.'!$R$8</c:f>
              <c:strCache>
                <c:ptCount val="1"/>
                <c:pt idx="0">
                  <c:v>bežné ceny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'M 1 G 13.'!$S$7:$AG$7</c:f>
              <c:numCache>
                <c:formatCode>General</c:formatCode>
                <c:ptCount val="1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'M 1 G 13.'!$S$8:$AG$8</c:f>
              <c:numCache>
                <c:formatCode>General</c:formatCode>
                <c:ptCount val="15"/>
                <c:pt idx="0">
                  <c:v>11.599999999999994</c:v>
                </c:pt>
                <c:pt idx="1">
                  <c:v>12.099999999999994</c:v>
                </c:pt>
                <c:pt idx="2">
                  <c:v>8.5999999999999943</c:v>
                </c:pt>
                <c:pt idx="3">
                  <c:v>-6.5999999999999943</c:v>
                </c:pt>
                <c:pt idx="4">
                  <c:v>6.4000000000000057</c:v>
                </c:pt>
                <c:pt idx="5">
                  <c:v>4.5999999999999943</c:v>
                </c:pt>
                <c:pt idx="6">
                  <c:v>3.2000000000000028</c:v>
                </c:pt>
                <c:pt idx="7">
                  <c:v>1.2000000000000028</c:v>
                </c:pt>
                <c:pt idx="8">
                  <c:v>2.4000000000000057</c:v>
                </c:pt>
                <c:pt idx="9">
                  <c:v>4.5999999999999943</c:v>
                </c:pt>
                <c:pt idx="10">
                  <c:v>1.5999999999999943</c:v>
                </c:pt>
                <c:pt idx="11">
                  <c:v>4.2000000000000028</c:v>
                </c:pt>
                <c:pt idx="12">
                  <c:v>5.7999999999999972</c:v>
                </c:pt>
                <c:pt idx="13">
                  <c:v>5.0999999999999943</c:v>
                </c:pt>
                <c:pt idx="14">
                  <c:v>-2.5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2D-41EF-8DA4-527D83CDD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9823360"/>
        <c:axId val="1869832512"/>
      </c:barChart>
      <c:lineChart>
        <c:grouping val="standard"/>
        <c:varyColors val="0"/>
        <c:ser>
          <c:idx val="1"/>
          <c:order val="1"/>
          <c:tx>
            <c:strRef>
              <c:f>'M 1 G 13.'!$R$9</c:f>
              <c:strCache>
                <c:ptCount val="1"/>
                <c:pt idx="0">
                  <c:v>stále ceny (2015=100)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numRef>
              <c:f>'M 1 G 13.'!$S$7:$AG$7</c:f>
              <c:numCache>
                <c:formatCode>General</c:formatCode>
                <c:ptCount val="1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'M 1 G 13.'!$S$9:$AG$9</c:f>
              <c:numCache>
                <c:formatCode>General</c:formatCode>
                <c:ptCount val="15"/>
                <c:pt idx="0">
                  <c:v>8.5</c:v>
                </c:pt>
                <c:pt idx="1">
                  <c:v>10.799999999999997</c:v>
                </c:pt>
                <c:pt idx="2">
                  <c:v>5.5999999999999943</c:v>
                </c:pt>
                <c:pt idx="3">
                  <c:v>-5.5</c:v>
                </c:pt>
                <c:pt idx="4">
                  <c:v>5.9000000000000057</c:v>
                </c:pt>
                <c:pt idx="5">
                  <c:v>2.7999999999999972</c:v>
                </c:pt>
                <c:pt idx="6">
                  <c:v>1.9000000000000057</c:v>
                </c:pt>
                <c:pt idx="7">
                  <c:v>0.70000000000000284</c:v>
                </c:pt>
                <c:pt idx="8">
                  <c:v>2.5999999999999943</c:v>
                </c:pt>
                <c:pt idx="9">
                  <c:v>4.7999999999999972</c:v>
                </c:pt>
                <c:pt idx="10">
                  <c:v>2.0999999999999943</c:v>
                </c:pt>
                <c:pt idx="11">
                  <c:v>3</c:v>
                </c:pt>
                <c:pt idx="12">
                  <c:v>3.7000000000000028</c:v>
                </c:pt>
                <c:pt idx="13">
                  <c:v>2.5</c:v>
                </c:pt>
                <c:pt idx="14">
                  <c:v>-4.7999999999999972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2D-41EF-8DA4-527D83CDD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9823360"/>
        <c:axId val="1869832512"/>
      </c:lineChart>
      <c:catAx>
        <c:axId val="186982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>
                    <a:solidFill>
                      <a:sysClr val="windowText" lastClr="000000"/>
                    </a:solidFill>
                  </a:rPr>
                  <a:t>%</a:t>
                </a:r>
                <a:endParaRPr lang="sk-SK" i="1">
                  <a:solidFill>
                    <a:schemeClr val="tx1">
                      <a:lumMod val="50000"/>
                      <a:lumOff val="50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1.3666244475346092E-2"/>
              <c:y val="2.7842678355381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69832512"/>
        <c:crosses val="autoZero"/>
        <c:auto val="1"/>
        <c:lblAlgn val="ctr"/>
        <c:lblOffset val="100"/>
        <c:noMultiLvlLbl val="0"/>
      </c:catAx>
      <c:valAx>
        <c:axId val="186983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6982336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426081914179331"/>
          <c:y val="0.88359065941499593"/>
          <c:w val="0.63471819886961212"/>
          <c:h val="5.79900965987499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706-4135-AE0C-DD3F32404D11}"/>
              </c:ext>
            </c:extLst>
          </c:dPt>
          <c:dPt>
            <c:idx val="1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706-4135-AE0C-DD3F32404D11}"/>
              </c:ext>
            </c:extLst>
          </c:dPt>
          <c:dPt>
            <c:idx val="2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706-4135-AE0C-DD3F32404D11}"/>
              </c:ext>
            </c:extLst>
          </c:dPt>
          <c:dPt>
            <c:idx val="3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706-4135-AE0C-DD3F32404D11}"/>
              </c:ext>
            </c:extLst>
          </c:dPt>
          <c:dPt>
            <c:idx val="4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706-4135-AE0C-DD3F32404D11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706-4135-AE0C-DD3F32404D11}"/>
              </c:ext>
            </c:extLst>
          </c:dPt>
          <c:dLbls>
            <c:dLbl>
              <c:idx val="0"/>
              <c:layout>
                <c:manualLayout>
                  <c:x val="9.5347769028871383E-3"/>
                  <c:y val="-9.46662957396304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706-4135-AE0C-DD3F32404D11}"/>
                </c:ext>
              </c:extLst>
            </c:dLbl>
            <c:dLbl>
              <c:idx val="1"/>
              <c:layout>
                <c:manualLayout>
                  <c:x val="4.9808617672790899E-2"/>
                  <c:y val="-9.20037970469889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706-4135-AE0C-DD3F32404D11}"/>
                </c:ext>
              </c:extLst>
            </c:dLbl>
            <c:dLbl>
              <c:idx val="2"/>
              <c:layout>
                <c:manualLayout>
                  <c:x val="0.11808070866141732"/>
                  <c:y val="-5.20819494779225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706-4135-AE0C-DD3F32404D11}"/>
                </c:ext>
              </c:extLst>
            </c:dLbl>
            <c:dLbl>
              <c:idx val="3"/>
              <c:layout>
                <c:manualLayout>
                  <c:x val="0.1321146106736657"/>
                  <c:y val="-3.22172120614740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706-4135-AE0C-DD3F32404D11}"/>
                </c:ext>
              </c:extLst>
            </c:dLbl>
            <c:dLbl>
              <c:idx val="4"/>
              <c:layout>
                <c:manualLayout>
                  <c:x val="-0.18879702537182849"/>
                  <c:y val="2.58963679717878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706-4135-AE0C-DD3F32404D11}"/>
                </c:ext>
              </c:extLst>
            </c:dLbl>
            <c:dLbl>
              <c:idx val="5"/>
              <c:layout>
                <c:manualLayout>
                  <c:x val="-6.5849518810148777E-2"/>
                  <c:y val="-8.36305970208683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706-4135-AE0C-DD3F32404D11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 14. G15.'!$S$5:$S$10</c:f>
              <c:strCache>
                <c:ptCount val="6"/>
                <c:pt idx="0">
                  <c:v>Potraviny a živé zvieratá ● Food and live animals</c:v>
                </c:pt>
                <c:pt idx="1">
                  <c:v>Nerastné palivá, mazivá ● Fuels and related products</c:v>
                </c:pt>
                <c:pt idx="2">
                  <c:v>Chemikálie a príbuzné materiály ● Chemicals and related products</c:v>
                </c:pt>
                <c:pt idx="3">
                  <c:v>Trhové výrobky ● Manufactured products</c:v>
                </c:pt>
                <c:pt idx="4">
                  <c:v>Stroje a prepravné zariadenia ● Machinery and transport equipment</c:v>
                </c:pt>
                <c:pt idx="5">
                  <c:v>Ostatný tovar ● Other commodities</c:v>
                </c:pt>
              </c:strCache>
            </c:strRef>
          </c:cat>
          <c:val>
            <c:numRef>
              <c:f>'G 14. G15.'!$T$5:$T$10</c:f>
              <c:numCache>
                <c:formatCode>#,##0</c:formatCode>
                <c:ptCount val="6"/>
                <c:pt idx="0">
                  <c:v>3847</c:v>
                </c:pt>
                <c:pt idx="1">
                  <c:v>4683</c:v>
                </c:pt>
                <c:pt idx="2">
                  <c:v>6382</c:v>
                </c:pt>
                <c:pt idx="3">
                  <c:v>10095</c:v>
                </c:pt>
                <c:pt idx="4">
                  <c:v>36863</c:v>
                </c:pt>
                <c:pt idx="5">
                  <c:v>10953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706-4135-AE0C-DD3F32404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D9E-47F7-9992-26A56F15707A}"/>
              </c:ext>
            </c:extLst>
          </c:dPt>
          <c:dPt>
            <c:idx val="1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D9E-47F7-9992-26A56F15707A}"/>
              </c:ext>
            </c:extLst>
          </c:dPt>
          <c:dPt>
            <c:idx val="2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D9E-47F7-9992-26A56F15707A}"/>
              </c:ext>
            </c:extLst>
          </c:dPt>
          <c:dPt>
            <c:idx val="3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D9E-47F7-9992-26A56F15707A}"/>
              </c:ext>
            </c:extLst>
          </c:dPt>
          <c:dPt>
            <c:idx val="4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D9E-47F7-9992-26A56F15707A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D9E-47F7-9992-26A56F15707A}"/>
              </c:ext>
            </c:extLst>
          </c:dPt>
          <c:dLbls>
            <c:dLbl>
              <c:idx val="0"/>
              <c:layout>
                <c:manualLayout>
                  <c:x val="-3.3252405949256345E-3"/>
                  <c:y val="-9.18774764724307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D9E-47F7-9992-26A56F15707A}"/>
                </c:ext>
              </c:extLst>
            </c:dLbl>
            <c:dLbl>
              <c:idx val="1"/>
              <c:layout>
                <c:manualLayout>
                  <c:x val="2.2222222222222119E-2"/>
                  <c:y val="-9.12547407090618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D9E-47F7-9992-26A56F15707A}"/>
                </c:ext>
              </c:extLst>
            </c:dLbl>
            <c:dLbl>
              <c:idx val="2"/>
              <c:layout>
                <c:manualLayout>
                  <c:x val="6.8646106736657914E-2"/>
                  <c:y val="-0.109300634304475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9E-47F7-9992-26A56F15707A}"/>
                </c:ext>
              </c:extLst>
            </c:dLbl>
            <c:dLbl>
              <c:idx val="3"/>
              <c:layout>
                <c:manualLayout>
                  <c:x val="9.3154418197725283E-2"/>
                  <c:y val="-2.30933840179923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9E-47F7-9992-26A56F15707A}"/>
                </c:ext>
              </c:extLst>
            </c:dLbl>
            <c:dLbl>
              <c:idx val="4"/>
              <c:layout>
                <c:manualLayout>
                  <c:x val="-0.21263604549431322"/>
                  <c:y val="-2.13864487527419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D9E-47F7-9992-26A56F15707A}"/>
                </c:ext>
              </c:extLst>
            </c:dLbl>
            <c:dLbl>
              <c:idx val="5"/>
              <c:layout>
                <c:manualLayout>
                  <c:x val="-9.4515966754155786E-2"/>
                  <c:y val="-8.46707866450110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D9E-47F7-9992-26A56F15707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 14. G15.'!$S$5:$S$10</c:f>
              <c:strCache>
                <c:ptCount val="6"/>
                <c:pt idx="0">
                  <c:v>Potraviny a živé zvieratá ● Food and live animals</c:v>
                </c:pt>
                <c:pt idx="1">
                  <c:v>Nerastné palivá, mazivá ● Fuels and related products</c:v>
                </c:pt>
                <c:pt idx="2">
                  <c:v>Chemikálie a príbuzné materiály ● Chemicals and related products</c:v>
                </c:pt>
                <c:pt idx="3">
                  <c:v>Trhové výrobky ● Manufactured products</c:v>
                </c:pt>
                <c:pt idx="4">
                  <c:v>Stroje a prepravné zariadenia ● Machinery and transport equipment</c:v>
                </c:pt>
                <c:pt idx="5">
                  <c:v>Ostatný tovar ● Other commodities</c:v>
                </c:pt>
              </c:strCache>
            </c:strRef>
          </c:cat>
          <c:val>
            <c:numRef>
              <c:f>'G 14. G15.'!$U$5:$U$10</c:f>
              <c:numCache>
                <c:formatCode>#,##0</c:formatCode>
                <c:ptCount val="6"/>
                <c:pt idx="0">
                  <c:v>2574</c:v>
                </c:pt>
                <c:pt idx="1">
                  <c:v>1825</c:v>
                </c:pt>
                <c:pt idx="2">
                  <c:v>3085</c:v>
                </c:pt>
                <c:pt idx="3">
                  <c:v>10984</c:v>
                </c:pt>
                <c:pt idx="4">
                  <c:v>48925</c:v>
                </c:pt>
                <c:pt idx="5">
                  <c:v>8679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9E-47F7-9992-26A56F157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830394901261039E-2"/>
          <c:y val="5.246597339889475E-2"/>
          <c:w val="0.87303081397569582"/>
          <c:h val="0.66870062128309915"/>
        </c:manualLayout>
      </c:layout>
      <c:lineChart>
        <c:grouping val="standard"/>
        <c:varyColors val="0"/>
        <c:ser>
          <c:idx val="0"/>
          <c:order val="0"/>
          <c:tx>
            <c:strRef>
              <c:f>'G 14. G15.'!$S$32</c:f>
              <c:strCache>
                <c:ptCount val="1"/>
                <c:pt idx="0">
                  <c:v>Chlieb tmavý (1 kg) ● Ryebread (1 kg)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 14. G15.'!$T$31:$AN$31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'G 14. G15.'!$T$32:$AN$32</c:f>
              <c:numCache>
                <c:formatCode>General</c:formatCode>
                <c:ptCount val="21"/>
                <c:pt idx="0">
                  <c:v>0.62</c:v>
                </c:pt>
                <c:pt idx="1">
                  <c:v>0.69</c:v>
                </c:pt>
                <c:pt idx="2">
                  <c:v>0.73</c:v>
                </c:pt>
                <c:pt idx="3">
                  <c:v>0.82</c:v>
                </c:pt>
                <c:pt idx="4">
                  <c:v>0.9</c:v>
                </c:pt>
                <c:pt idx="5">
                  <c:v>0.9</c:v>
                </c:pt>
                <c:pt idx="6">
                  <c:v>0.94</c:v>
                </c:pt>
                <c:pt idx="7">
                  <c:v>1.03</c:v>
                </c:pt>
                <c:pt idx="8">
                  <c:v>1.23</c:v>
                </c:pt>
                <c:pt idx="9">
                  <c:v>1.25</c:v>
                </c:pt>
                <c:pt idx="10">
                  <c:v>1.25</c:v>
                </c:pt>
                <c:pt idx="11">
                  <c:v>1.33</c:v>
                </c:pt>
                <c:pt idx="12">
                  <c:v>1.31</c:v>
                </c:pt>
                <c:pt idx="13">
                  <c:v>1.32</c:v>
                </c:pt>
                <c:pt idx="14">
                  <c:v>1.33</c:v>
                </c:pt>
                <c:pt idx="15">
                  <c:v>1.34</c:v>
                </c:pt>
                <c:pt idx="16">
                  <c:v>1.22</c:v>
                </c:pt>
                <c:pt idx="17">
                  <c:v>1.23</c:v>
                </c:pt>
                <c:pt idx="18">
                  <c:v>1.33</c:v>
                </c:pt>
                <c:pt idx="19">
                  <c:v>1.44</c:v>
                </c:pt>
                <c:pt idx="20">
                  <c:v>1.49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72-4D5E-8BFC-F481C38481C3}"/>
            </c:ext>
          </c:extLst>
        </c:ser>
        <c:ser>
          <c:idx val="1"/>
          <c:order val="1"/>
          <c:tx>
            <c:strRef>
              <c:f>'G 14. G15.'!$S$33</c:f>
              <c:strCache>
                <c:ptCount val="1"/>
                <c:pt idx="0">
                  <c:v>Pasterizované polotučné mlieko (1 l) ● Pasteurised semi skim milk (1 l)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 14. G15.'!$T$31:$AN$31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'G 14. G15.'!$T$33:$AN$33</c:f>
              <c:numCache>
                <c:formatCode>General</c:formatCode>
                <c:ptCount val="21"/>
                <c:pt idx="0">
                  <c:v>0.5</c:v>
                </c:pt>
                <c:pt idx="1">
                  <c:v>0.52</c:v>
                </c:pt>
                <c:pt idx="2">
                  <c:v>0.56000000000000005</c:v>
                </c:pt>
                <c:pt idx="3">
                  <c:v>0.6</c:v>
                </c:pt>
                <c:pt idx="4">
                  <c:v>0.65</c:v>
                </c:pt>
                <c:pt idx="5">
                  <c:v>0.66</c:v>
                </c:pt>
                <c:pt idx="6">
                  <c:v>0.64</c:v>
                </c:pt>
                <c:pt idx="7">
                  <c:v>0.66</c:v>
                </c:pt>
                <c:pt idx="8">
                  <c:v>0.73</c:v>
                </c:pt>
                <c:pt idx="9">
                  <c:v>0.6</c:v>
                </c:pt>
                <c:pt idx="10">
                  <c:v>0.62</c:v>
                </c:pt>
                <c:pt idx="11">
                  <c:v>0.71</c:v>
                </c:pt>
                <c:pt idx="12">
                  <c:v>0.74</c:v>
                </c:pt>
                <c:pt idx="13">
                  <c:v>0.76</c:v>
                </c:pt>
                <c:pt idx="14">
                  <c:v>0.79</c:v>
                </c:pt>
                <c:pt idx="15">
                  <c:v>0.77</c:v>
                </c:pt>
                <c:pt idx="16">
                  <c:v>0.64</c:v>
                </c:pt>
                <c:pt idx="17">
                  <c:v>0.7</c:v>
                </c:pt>
                <c:pt idx="18">
                  <c:v>0.74</c:v>
                </c:pt>
                <c:pt idx="19">
                  <c:v>0.77</c:v>
                </c:pt>
                <c:pt idx="20">
                  <c:v>0.77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72-4D5E-8BFC-F481C38481C3}"/>
            </c:ext>
          </c:extLst>
        </c:ser>
        <c:ser>
          <c:idx val="2"/>
          <c:order val="2"/>
          <c:tx>
            <c:strRef>
              <c:f>'G 14. G15.'!$S$34</c:f>
              <c:strCache>
                <c:ptCount val="1"/>
                <c:pt idx="0">
                  <c:v>Vajcia slepačie čerstvé (10 ks) ● Fresh hens eggs (10 pcs)</c:v>
                </c:pt>
              </c:strCache>
            </c:strRef>
          </c:tx>
          <c:spPr>
            <a:ln w="28575" cap="rnd">
              <a:solidFill>
                <a:schemeClr val="tx2">
                  <a:lumMod val="20000"/>
                  <a:lumOff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 14. G15.'!$T$31:$AN$31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'G 14. G15.'!$T$34:$AN$34</c:f>
              <c:numCache>
                <c:formatCode>General</c:formatCode>
                <c:ptCount val="21"/>
                <c:pt idx="0">
                  <c:v>1.1000000000000001</c:v>
                </c:pt>
                <c:pt idx="1">
                  <c:v>1</c:v>
                </c:pt>
                <c:pt idx="2">
                  <c:v>1</c:v>
                </c:pt>
                <c:pt idx="3">
                  <c:v>1.1000000000000001</c:v>
                </c:pt>
                <c:pt idx="4">
                  <c:v>1.2</c:v>
                </c:pt>
                <c:pt idx="5">
                  <c:v>0.89999999999999991</c:v>
                </c:pt>
                <c:pt idx="6">
                  <c:v>1</c:v>
                </c:pt>
                <c:pt idx="7">
                  <c:v>1.1000000000000001</c:v>
                </c:pt>
                <c:pt idx="8">
                  <c:v>1.2</c:v>
                </c:pt>
                <c:pt idx="9">
                  <c:v>1.2</c:v>
                </c:pt>
                <c:pt idx="10">
                  <c:v>1.2</c:v>
                </c:pt>
                <c:pt idx="11">
                  <c:v>1.28</c:v>
                </c:pt>
                <c:pt idx="12">
                  <c:v>1.81</c:v>
                </c:pt>
                <c:pt idx="13">
                  <c:v>1.72</c:v>
                </c:pt>
                <c:pt idx="14">
                  <c:v>1.55</c:v>
                </c:pt>
                <c:pt idx="15">
                  <c:v>1.48</c:v>
                </c:pt>
                <c:pt idx="16">
                  <c:v>1.32</c:v>
                </c:pt>
                <c:pt idx="17">
                  <c:v>1.53</c:v>
                </c:pt>
                <c:pt idx="18">
                  <c:v>1.56</c:v>
                </c:pt>
                <c:pt idx="19">
                  <c:v>1.43</c:v>
                </c:pt>
                <c:pt idx="20">
                  <c:v>1.49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72-4D5E-8BFC-F481C38481C3}"/>
            </c:ext>
          </c:extLst>
        </c:ser>
        <c:ser>
          <c:idx val="3"/>
          <c:order val="3"/>
          <c:tx>
            <c:strRef>
              <c:f>'G 14. G15.'!$S$35</c:f>
              <c:strCache>
                <c:ptCount val="1"/>
                <c:pt idx="0">
                  <c:v>Čerstvé maslo (125 g) ● Fresh butter (125 g)</c:v>
                </c:pt>
              </c:strCache>
            </c:strRef>
          </c:tx>
          <c:spPr>
            <a:ln w="28575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 14. G15.'!$T$31:$AN$31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'G 14. G15.'!$T$35:$AN$35</c:f>
              <c:numCache>
                <c:formatCode>General</c:formatCode>
                <c:ptCount val="21"/>
                <c:pt idx="0">
                  <c:v>0.51</c:v>
                </c:pt>
                <c:pt idx="1">
                  <c:v>0.49</c:v>
                </c:pt>
                <c:pt idx="2">
                  <c:v>0.51</c:v>
                </c:pt>
                <c:pt idx="3">
                  <c:v>0.55000000000000004</c:v>
                </c:pt>
                <c:pt idx="4">
                  <c:v>0.71</c:v>
                </c:pt>
                <c:pt idx="5">
                  <c:v>0.76</c:v>
                </c:pt>
                <c:pt idx="6">
                  <c:v>0.76</c:v>
                </c:pt>
                <c:pt idx="7">
                  <c:v>0.81</c:v>
                </c:pt>
                <c:pt idx="8">
                  <c:v>0.87</c:v>
                </c:pt>
                <c:pt idx="9">
                  <c:v>0.75</c:v>
                </c:pt>
                <c:pt idx="10">
                  <c:v>0.86</c:v>
                </c:pt>
                <c:pt idx="11">
                  <c:v>0.96</c:v>
                </c:pt>
                <c:pt idx="12">
                  <c:v>0.97</c:v>
                </c:pt>
                <c:pt idx="13">
                  <c:v>1.02</c:v>
                </c:pt>
                <c:pt idx="14">
                  <c:v>1.05</c:v>
                </c:pt>
                <c:pt idx="15">
                  <c:v>1.01</c:v>
                </c:pt>
                <c:pt idx="16">
                  <c:v>0.89</c:v>
                </c:pt>
                <c:pt idx="17">
                  <c:v>1.1499999999999999</c:v>
                </c:pt>
                <c:pt idx="18">
                  <c:v>1.29</c:v>
                </c:pt>
                <c:pt idx="19">
                  <c:v>1.26</c:v>
                </c:pt>
                <c:pt idx="20">
                  <c:v>1.1599999999999999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72-4D5E-8BFC-F481C38481C3}"/>
            </c:ext>
          </c:extLst>
        </c:ser>
        <c:ser>
          <c:idx val="4"/>
          <c:order val="4"/>
          <c:tx>
            <c:strRef>
              <c:f>'G 14. G15.'!$S$36</c:f>
              <c:strCache>
                <c:ptCount val="1"/>
                <c:pt idx="0">
                  <c:v>Jedlý olej (1 l) ● Edible oil (1l)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 14. G15.'!$T$31:$AN$31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'G 14. G15.'!$T$36:$AN$36</c:f>
              <c:numCache>
                <c:formatCode>General</c:formatCode>
                <c:ptCount val="21"/>
                <c:pt idx="0">
                  <c:v>1.27</c:v>
                </c:pt>
                <c:pt idx="1">
                  <c:v>1.24</c:v>
                </c:pt>
                <c:pt idx="2">
                  <c:v>1.23</c:v>
                </c:pt>
                <c:pt idx="3">
                  <c:v>1.34</c:v>
                </c:pt>
                <c:pt idx="4">
                  <c:v>1.4</c:v>
                </c:pt>
                <c:pt idx="5">
                  <c:v>1.63</c:v>
                </c:pt>
                <c:pt idx="6">
                  <c:v>1.52</c:v>
                </c:pt>
                <c:pt idx="7">
                  <c:v>1.51</c:v>
                </c:pt>
                <c:pt idx="8">
                  <c:v>2.04</c:v>
                </c:pt>
                <c:pt idx="9">
                  <c:v>1.91</c:v>
                </c:pt>
                <c:pt idx="10">
                  <c:v>1.75</c:v>
                </c:pt>
                <c:pt idx="11">
                  <c:v>2.0099999999999998</c:v>
                </c:pt>
                <c:pt idx="12">
                  <c:v>2.04</c:v>
                </c:pt>
                <c:pt idx="13">
                  <c:v>2.06</c:v>
                </c:pt>
                <c:pt idx="14">
                  <c:v>1.8</c:v>
                </c:pt>
                <c:pt idx="15">
                  <c:v>1.7</c:v>
                </c:pt>
                <c:pt idx="16">
                  <c:v>1.68</c:v>
                </c:pt>
                <c:pt idx="17">
                  <c:v>1.67</c:v>
                </c:pt>
                <c:pt idx="18">
                  <c:v>1.66</c:v>
                </c:pt>
                <c:pt idx="19">
                  <c:v>1.67</c:v>
                </c:pt>
                <c:pt idx="20">
                  <c:v>1.75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F72-4D5E-8BFC-F481C38481C3}"/>
            </c:ext>
          </c:extLst>
        </c:ser>
        <c:ser>
          <c:idx val="5"/>
          <c:order val="5"/>
          <c:tx>
            <c:strRef>
              <c:f>'G 14. G15.'!$S$37</c:f>
              <c:strCache>
                <c:ptCount val="1"/>
                <c:pt idx="0">
                  <c:v>Cukor kryštálový (1 kg) ● Granulated sugar (1kg)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strRef>
              <c:f>'G 14. G15.'!$T$31:$AN$31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'G 14. G15.'!$T$37:$AN$37</c:f>
              <c:numCache>
                <c:formatCode>General</c:formatCode>
                <c:ptCount val="21"/>
                <c:pt idx="0">
                  <c:v>0.7</c:v>
                </c:pt>
                <c:pt idx="1">
                  <c:v>0.88</c:v>
                </c:pt>
                <c:pt idx="2">
                  <c:v>0.89</c:v>
                </c:pt>
                <c:pt idx="3">
                  <c:v>0.97</c:v>
                </c:pt>
                <c:pt idx="4">
                  <c:v>1.1100000000000001</c:v>
                </c:pt>
                <c:pt idx="5">
                  <c:v>1.1000000000000001</c:v>
                </c:pt>
                <c:pt idx="6">
                  <c:v>1.08</c:v>
                </c:pt>
                <c:pt idx="7">
                  <c:v>1.07</c:v>
                </c:pt>
                <c:pt idx="8">
                  <c:v>0.96</c:v>
                </c:pt>
                <c:pt idx="9">
                  <c:v>0.87</c:v>
                </c:pt>
                <c:pt idx="10">
                  <c:v>0.79</c:v>
                </c:pt>
                <c:pt idx="11">
                  <c:v>1.07</c:v>
                </c:pt>
                <c:pt idx="12">
                  <c:v>1.1399999999999999</c:v>
                </c:pt>
                <c:pt idx="13">
                  <c:v>1.0900000000000001</c:v>
                </c:pt>
                <c:pt idx="14">
                  <c:v>0.91</c:v>
                </c:pt>
                <c:pt idx="15">
                  <c:v>0.74</c:v>
                </c:pt>
                <c:pt idx="16">
                  <c:v>0.81</c:v>
                </c:pt>
                <c:pt idx="17">
                  <c:v>0.86</c:v>
                </c:pt>
                <c:pt idx="18">
                  <c:v>0.7</c:v>
                </c:pt>
                <c:pt idx="19">
                  <c:v>0.69</c:v>
                </c:pt>
                <c:pt idx="20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F72-4D5E-8BFC-F481C3848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1131520"/>
        <c:axId val="461131936"/>
      </c:lineChart>
      <c:catAx>
        <c:axId val="461131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61131936"/>
        <c:crosses val="autoZero"/>
        <c:auto val="0"/>
        <c:lblAlgn val="ctr"/>
        <c:lblOffset val="100"/>
        <c:noMultiLvlLbl val="0"/>
      </c:catAx>
      <c:valAx>
        <c:axId val="461131936"/>
        <c:scaling>
          <c:orientation val="minMax"/>
          <c:max val="2.2000000000000002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61131520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9080808579285767E-3"/>
          <c:y val="0.79117401464057502"/>
          <c:w val="0.97403092546602621"/>
          <c:h val="0.188203076409485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116905330653897E-2"/>
          <c:y val="4.0327900872856003E-2"/>
          <c:w val="0.70089727548101433"/>
          <c:h val="0.9596720991271440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678-4032-8AD6-823209B48239}"/>
              </c:ext>
            </c:extLst>
          </c:dPt>
          <c:dPt>
            <c:idx val="1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78-4032-8AD6-823209B48239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78-4032-8AD6-823209B48239}"/>
              </c:ext>
            </c:extLst>
          </c:dPt>
          <c:dPt>
            <c:idx val="3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78-4032-8AD6-823209B48239}"/>
              </c:ext>
            </c:extLst>
          </c:dPt>
          <c:dPt>
            <c:idx val="4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678-4032-8AD6-823209B48239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678-4032-8AD6-823209B48239}"/>
              </c:ext>
            </c:extLst>
          </c:dPt>
          <c:dPt>
            <c:idx val="6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678-4032-8AD6-823209B48239}"/>
              </c:ext>
            </c:extLst>
          </c:dPt>
          <c:dPt>
            <c:idx val="7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C678-4032-8AD6-823209B48239}"/>
              </c:ext>
            </c:extLst>
          </c:dPt>
          <c:dPt>
            <c:idx val="8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C678-4032-8AD6-823209B4823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678-4032-8AD6-823209B48239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C678-4032-8AD6-823209B48239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C678-4032-8AD6-823209B48239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C678-4032-8AD6-823209B48239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C678-4032-8AD6-823209B48239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C678-4032-8AD6-823209B48239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C678-4032-8AD6-823209B48239}"/>
              </c:ext>
            </c:extLst>
          </c:dPt>
          <c:dPt>
            <c:idx val="16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C678-4032-8AD6-823209B48239}"/>
              </c:ext>
            </c:extLst>
          </c:dPt>
          <c:dPt>
            <c:idx val="17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79AA-480C-93F5-F2634D65617E}"/>
              </c:ext>
            </c:extLst>
          </c:dPt>
          <c:dLbls>
            <c:dLbl>
              <c:idx val="0"/>
              <c:layout>
                <c:manualLayout>
                  <c:x val="-0.11771000535045478"/>
                  <c:y val="-5.89147286821705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12,3</a:t>
                    </a:r>
                    <a:r>
                      <a:rPr lang="en-US" baseline="0"/>
                      <a:t> %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678-4032-8AD6-823209B48239}"/>
                </c:ext>
              </c:extLst>
            </c:dLbl>
            <c:dLbl>
              <c:idx val="1"/>
              <c:layout>
                <c:manualLayout>
                  <c:x val="-0.12841091492776885"/>
                  <c:y val="-9.92248062015504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10,4 %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678-4032-8AD6-823209B48239}"/>
                </c:ext>
              </c:extLst>
            </c:dLbl>
            <c:dLbl>
              <c:idx val="2"/>
              <c:layout>
                <c:manualLayout>
                  <c:x val="-9.4168004280363829E-2"/>
                  <c:y val="-0.1302325581395348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17,2 %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678-4032-8AD6-823209B48239}"/>
                </c:ext>
              </c:extLst>
            </c:dLbl>
            <c:dLbl>
              <c:idx val="3"/>
              <c:layout>
                <c:manualLayout>
                  <c:x val="-6.4205457463884424E-2"/>
                  <c:y val="-0.1488372093023255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6,0 %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678-4032-8AD6-823209B48239}"/>
                </c:ext>
              </c:extLst>
            </c:dLbl>
            <c:dLbl>
              <c:idx val="4"/>
              <c:layout>
                <c:manualLayout>
                  <c:x val="8.9887640449438047E-2"/>
                  <c:y val="-0.1364341085271317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17,1 %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678-4032-8AD6-823209B48239}"/>
                </c:ext>
              </c:extLst>
            </c:dLbl>
            <c:dLbl>
              <c:idx val="5"/>
              <c:layout>
                <c:manualLayout>
                  <c:x val="0.10058855002675228"/>
                  <c:y val="-0.1085271317829457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11,4 %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678-4032-8AD6-823209B48239}"/>
                </c:ext>
              </c:extLst>
            </c:dLbl>
            <c:dLbl>
              <c:idx val="6"/>
              <c:layout>
                <c:manualLayout>
                  <c:x val="0.14339218833600856"/>
                  <c:y val="-9.30232558139534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25,6 %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C678-4032-8AD6-823209B4823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678-4032-8AD6-823209B48239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 16. G17.'!$R$4:$R$11</c:f>
              <c:strCache>
                <c:ptCount val="7"/>
                <c:pt idx="0">
                  <c:v>B-E Priemysel ● Industry</c:v>
                </c:pt>
                <c:pt idx="1">
                  <c:v>F Stavebníctvo ● Construction</c:v>
                </c:pt>
                <c:pt idx="2">
                  <c:v>G Veľkoobchod a maloobchod ● Wholesale and retail trade</c:v>
                </c:pt>
                <c:pt idx="3">
                  <c:v>L Činnosti v opblasti nehnuteľností ● Real estate activities</c:v>
                </c:pt>
                <c:pt idx="4">
                  <c:v>M Odborné, vedecké a technické činnosti ● Professional, scien. and tech. activities</c:v>
                </c:pt>
                <c:pt idx="5">
                  <c:v>N Administratívne služby ● Administrative activities</c:v>
                </c:pt>
                <c:pt idx="6">
                  <c:v>A, H-K, O-S Iné činnosti ● Other activities</c:v>
                </c:pt>
              </c:strCache>
            </c:strRef>
          </c:cat>
          <c:val>
            <c:numRef>
              <c:f>'G 16. G17.'!$S$4:$S$11</c:f>
              <c:numCache>
                <c:formatCode>#,##0</c:formatCode>
                <c:ptCount val="8"/>
                <c:pt idx="0">
                  <c:v>31801</c:v>
                </c:pt>
                <c:pt idx="1">
                  <c:v>26857</c:v>
                </c:pt>
                <c:pt idx="2">
                  <c:v>44448</c:v>
                </c:pt>
                <c:pt idx="3">
                  <c:v>15617</c:v>
                </c:pt>
                <c:pt idx="4">
                  <c:v>44303</c:v>
                </c:pt>
                <c:pt idx="5">
                  <c:v>29566</c:v>
                </c:pt>
                <c:pt idx="6">
                  <c:v>66221</c:v>
                </c:pt>
                <c:pt idx="7">
                  <c:v>258813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83-4306-BE1E-C75780AE2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44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3304811617648931E-2"/>
          <c:y val="0.58604358176158211"/>
          <c:w val="0.91981075399282952"/>
          <c:h val="0.395351767075627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791327913279131E-2"/>
          <c:y val="2.7777777777777776E-2"/>
          <c:w val="0.93253116531165314"/>
          <c:h val="0.6096128608923884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 16. G17.'!$R$30</c:f>
              <c:strCache>
                <c:ptCount val="1"/>
                <c:pt idx="0">
                  <c:v>Pšenica ● Wheat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16. G17.'!$S$30</c:f>
              <c:numCache>
                <c:formatCode>0.0</c:formatCode>
                <c:ptCount val="1"/>
                <c:pt idx="0">
                  <c:v>145.9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30-468D-A2C5-5595826B428E}"/>
            </c:ext>
          </c:extLst>
        </c:ser>
        <c:ser>
          <c:idx val="1"/>
          <c:order val="1"/>
          <c:tx>
            <c:strRef>
              <c:f>'G 16. G17.'!$R$31</c:f>
              <c:strCache>
                <c:ptCount val="1"/>
                <c:pt idx="0">
                  <c:v>Jačmeň ● Barley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16. G17.'!$S$31</c:f>
              <c:numCache>
                <c:formatCode>0.0</c:formatCode>
                <c:ptCount val="1"/>
                <c:pt idx="0">
                  <c:v>42.7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30-468D-A2C5-5595826B428E}"/>
            </c:ext>
          </c:extLst>
        </c:ser>
        <c:ser>
          <c:idx val="2"/>
          <c:order val="2"/>
          <c:tx>
            <c:strRef>
              <c:f>'G 16. G17.'!$R$32</c:f>
              <c:strCache>
                <c:ptCount val="1"/>
                <c:pt idx="0">
                  <c:v>Kukurica na zrno ● Grain maize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16. G17.'!$S$32</c:f>
              <c:numCache>
                <c:formatCode>0.0</c:formatCode>
                <c:ptCount val="1"/>
                <c:pt idx="0">
                  <c:v>90.4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30-468D-A2C5-5595826B428E}"/>
            </c:ext>
          </c:extLst>
        </c:ser>
        <c:ser>
          <c:idx val="3"/>
          <c:order val="3"/>
          <c:tx>
            <c:strRef>
              <c:f>'G 16. G17.'!$R$33</c:f>
              <c:strCache>
                <c:ptCount val="1"/>
                <c:pt idx="0">
                  <c:v>Zemiaky ● Potatoes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16. G17.'!$S$33</c:f>
              <c:numCache>
                <c:formatCode>0.0</c:formatCode>
                <c:ptCount val="1"/>
                <c:pt idx="0">
                  <c:v>16.3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30-468D-A2C5-5595826B428E}"/>
            </c:ext>
          </c:extLst>
        </c:ser>
        <c:ser>
          <c:idx val="4"/>
          <c:order val="4"/>
          <c:tx>
            <c:strRef>
              <c:f>'G 16. G17.'!$R$34</c:f>
              <c:strCache>
                <c:ptCount val="1"/>
                <c:pt idx="0">
                  <c:v>Repka ● Rape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930-468D-A2C5-5595826B428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16. G17.'!$S$34</c:f>
              <c:numCache>
                <c:formatCode>0.0</c:formatCode>
                <c:ptCount val="1"/>
                <c:pt idx="0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30-468D-A2C5-5595826B428E}"/>
            </c:ext>
          </c:extLst>
        </c:ser>
        <c:ser>
          <c:idx val="5"/>
          <c:order val="5"/>
          <c:tx>
            <c:strRef>
              <c:f>'G 16. G17.'!$R$35</c:f>
              <c:strCache>
                <c:ptCount val="1"/>
                <c:pt idx="0">
                  <c:v>Zelenina ● Vegetables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16. G17.'!$S$35</c:f>
              <c:numCache>
                <c:formatCode>0.0</c:formatCode>
                <c:ptCount val="1"/>
                <c:pt idx="0">
                  <c:v>28.8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930-468D-A2C5-5595826B428E}"/>
            </c:ext>
          </c:extLst>
        </c:ser>
        <c:ser>
          <c:idx val="6"/>
          <c:order val="6"/>
          <c:tx>
            <c:strRef>
              <c:f>'G 16. G17.'!$R$36</c:f>
              <c:strCache>
                <c:ptCount val="1"/>
                <c:pt idx="0">
                  <c:v>Ostatné ● Others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16. G17.'!$S$36</c:f>
              <c:numCache>
                <c:formatCode>0.0</c:formatCode>
                <c:ptCount val="1"/>
                <c:pt idx="0">
                  <c:v>129.60000000000002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930-468D-A2C5-5595826B4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overlap val="100"/>
        <c:axId val="1174784192"/>
        <c:axId val="1174787104"/>
      </c:barChart>
      <c:catAx>
        <c:axId val="117478419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74787104"/>
        <c:crosses val="autoZero"/>
        <c:auto val="1"/>
        <c:lblAlgn val="ctr"/>
        <c:lblOffset val="100"/>
        <c:noMultiLvlLbl val="0"/>
      </c:catAx>
      <c:valAx>
        <c:axId val="1174787104"/>
        <c:scaling>
          <c:orientation val="minMax"/>
          <c:max val="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174784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8356741992616773E-2"/>
          <c:y val="0.80555336832895874"/>
          <c:w val="0.94273097112860893"/>
          <c:h val="0.194446631671041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119241192411923E-2"/>
          <c:y val="0.125"/>
          <c:w val="0.93253116531165314"/>
          <c:h val="0.5540573053368329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 16. G17.'!$R$41</c:f>
              <c:strCache>
                <c:ptCount val="1"/>
                <c:pt idx="0">
                  <c:v>Hovädzí dobytok ●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16. G17.'!$S$41</c:f>
              <c:numCache>
                <c:formatCode>0.0</c:formatCode>
                <c:ptCount val="1"/>
                <c:pt idx="0">
                  <c:v>52.6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C7-44F6-8683-FA1BD81E92FD}"/>
            </c:ext>
          </c:extLst>
        </c:ser>
        <c:ser>
          <c:idx val="1"/>
          <c:order val="1"/>
          <c:tx>
            <c:strRef>
              <c:f>'G 16. G17.'!$R$42</c:f>
              <c:strCache>
                <c:ptCount val="1"/>
                <c:pt idx="0">
                  <c:v>Ošípané ● Pigs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16. G17.'!$S$42</c:f>
              <c:numCache>
                <c:formatCode>0.0</c:formatCode>
                <c:ptCount val="1"/>
                <c:pt idx="0">
                  <c:v>116.4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C7-44F6-8683-FA1BD81E92FD}"/>
            </c:ext>
          </c:extLst>
        </c:ser>
        <c:ser>
          <c:idx val="2"/>
          <c:order val="2"/>
          <c:tx>
            <c:strRef>
              <c:f>'G 16. G17.'!#REF!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val>
            <c:numRef>
              <c:f>'G 16. G17.'!#REF!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C7-44F6-8683-FA1BD81E92FD}"/>
            </c:ext>
          </c:extLst>
        </c:ser>
        <c:ser>
          <c:idx val="3"/>
          <c:order val="3"/>
          <c:tx>
            <c:strRef>
              <c:f>'G 16. G17.'!$R$43</c:f>
              <c:strCache>
                <c:ptCount val="1"/>
                <c:pt idx="0">
                  <c:v>Hydina ● Poultry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16. G17.'!$S$43</c:f>
              <c:numCache>
                <c:formatCode>0.0</c:formatCode>
                <c:ptCount val="1"/>
                <c:pt idx="0">
                  <c:v>57.2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C7-44F6-8683-FA1BD81E92FD}"/>
            </c:ext>
          </c:extLst>
        </c:ser>
        <c:ser>
          <c:idx val="4"/>
          <c:order val="4"/>
          <c:tx>
            <c:strRef>
              <c:f>'G 16. G17.'!$R$44</c:f>
              <c:strCache>
                <c:ptCount val="1"/>
                <c:pt idx="0">
                  <c:v>Mlieko ● Milk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16. G17.'!$S$44</c:f>
              <c:numCache>
                <c:formatCode>0.0</c:formatCode>
                <c:ptCount val="1"/>
                <c:pt idx="0">
                  <c:v>246.7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C7-44F6-8683-FA1BD81E92FD}"/>
            </c:ext>
          </c:extLst>
        </c:ser>
        <c:ser>
          <c:idx val="5"/>
          <c:order val="5"/>
          <c:tx>
            <c:strRef>
              <c:f>'G 16. G17.'!$R$45</c:f>
              <c:strCache>
                <c:ptCount val="1"/>
                <c:pt idx="0">
                  <c:v>Vajcia ● Eggs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16. G17.'!$S$45</c:f>
              <c:numCache>
                <c:formatCode>0.0</c:formatCode>
                <c:ptCount val="1"/>
                <c:pt idx="0">
                  <c:v>65.599999999999994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EC7-44F6-8683-FA1BD81E92FD}"/>
            </c:ext>
          </c:extLst>
        </c:ser>
        <c:ser>
          <c:idx val="6"/>
          <c:order val="6"/>
          <c:tx>
            <c:strRef>
              <c:f>'G 16. G17.'!$R$46</c:f>
              <c:strCache>
                <c:ptCount val="1"/>
                <c:pt idx="0">
                  <c:v>Ostatné ● Others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16. G17.'!$S$46</c:f>
              <c:numCache>
                <c:formatCode>0.0</c:formatCode>
                <c:ptCount val="1"/>
                <c:pt idx="0">
                  <c:v>29.5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C7-44F6-8683-FA1BD81E9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overlap val="100"/>
        <c:axId val="1174784192"/>
        <c:axId val="1174787104"/>
      </c:barChart>
      <c:catAx>
        <c:axId val="117478419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74787104"/>
        <c:crosses val="autoZero"/>
        <c:auto val="1"/>
        <c:lblAlgn val="ctr"/>
        <c:lblOffset val="100"/>
        <c:noMultiLvlLbl val="0"/>
      </c:catAx>
      <c:valAx>
        <c:axId val="1174787104"/>
        <c:scaling>
          <c:orientation val="minMax"/>
          <c:max val="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174784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9.0389262317820032E-2"/>
          <c:y val="0.83333114610673664"/>
          <c:w val="0.77362524806350408"/>
          <c:h val="0.157409594634004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2677288027598"/>
          <c:y val="5.9527337909062596E-2"/>
          <c:w val="0.86458463020672716"/>
          <c:h val="0.81961856037931291"/>
        </c:manualLayout>
      </c:layout>
      <c:areaChart>
        <c:grouping val="standard"/>
        <c:varyColors val="0"/>
        <c:ser>
          <c:idx val="1"/>
          <c:order val="0"/>
          <c:tx>
            <c:strRef>
              <c:f>'G 2. G 3.'!$P$7</c:f>
              <c:strCache>
                <c:ptCount val="1"/>
                <c:pt idx="0">
                  <c:v>Živonarodení  na 1 000 obyv. ● Live - birth per 1000 inhabitants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38100">
              <a:solidFill>
                <a:schemeClr val="tx2">
                  <a:lumMod val="50000"/>
                </a:schemeClr>
              </a:solidFill>
            </a:ln>
            <a:effectLst/>
          </c:spPr>
          <c:cat>
            <c:numRef>
              <c:f>'G 2. G 3.'!$Q$6:$BY$6</c:f>
              <c:numCache>
                <c:formatCode>General</c:formatCode>
                <c:ptCount val="61"/>
                <c:pt idx="0">
                  <c:v>1960</c:v>
                </c:pt>
                <c:pt idx="5">
                  <c:v>1965</c:v>
                </c:pt>
                <c:pt idx="10">
                  <c:v>1970</c:v>
                </c:pt>
                <c:pt idx="15">
                  <c:v>1975</c:v>
                </c:pt>
                <c:pt idx="20">
                  <c:v>1980</c:v>
                </c:pt>
                <c:pt idx="25">
                  <c:v>1985</c:v>
                </c:pt>
                <c:pt idx="30">
                  <c:v>1990</c:v>
                </c:pt>
                <c:pt idx="35">
                  <c:v>1995</c:v>
                </c:pt>
                <c:pt idx="40">
                  <c:v>2000</c:v>
                </c:pt>
                <c:pt idx="45">
                  <c:v>2005</c:v>
                </c:pt>
                <c:pt idx="50">
                  <c:v>2010</c:v>
                </c:pt>
                <c:pt idx="55">
                  <c:v>2015</c:v>
                </c:pt>
                <c:pt idx="60">
                  <c:v>2020</c:v>
                </c:pt>
              </c:numCache>
            </c:numRef>
          </c:cat>
          <c:val>
            <c:numRef>
              <c:f>'G 2. G 3.'!$Q$7:$BY$7</c:f>
              <c:numCache>
                <c:formatCode>#\ ##0.0</c:formatCode>
                <c:ptCount val="61"/>
                <c:pt idx="0">
                  <c:v>22.13</c:v>
                </c:pt>
                <c:pt idx="1">
                  <c:v>20.8</c:v>
                </c:pt>
                <c:pt idx="2">
                  <c:v>19.8</c:v>
                </c:pt>
                <c:pt idx="3">
                  <c:v>20.399999999999999</c:v>
                </c:pt>
                <c:pt idx="4">
                  <c:v>20.100000000000001</c:v>
                </c:pt>
                <c:pt idx="5">
                  <c:v>19.3</c:v>
                </c:pt>
                <c:pt idx="6">
                  <c:v>18.5</c:v>
                </c:pt>
                <c:pt idx="7">
                  <c:v>17.399999999999999</c:v>
                </c:pt>
                <c:pt idx="8">
                  <c:v>17</c:v>
                </c:pt>
                <c:pt idx="9">
                  <c:v>17.7</c:v>
                </c:pt>
                <c:pt idx="10">
                  <c:v>17.809999999999999</c:v>
                </c:pt>
                <c:pt idx="11">
                  <c:v>18.2</c:v>
                </c:pt>
                <c:pt idx="12">
                  <c:v>19.100000000000001</c:v>
                </c:pt>
                <c:pt idx="13">
                  <c:v>20</c:v>
                </c:pt>
                <c:pt idx="14">
                  <c:v>20.8</c:v>
                </c:pt>
                <c:pt idx="15">
                  <c:v>20.6</c:v>
                </c:pt>
                <c:pt idx="16">
                  <c:v>20.9</c:v>
                </c:pt>
                <c:pt idx="17">
                  <c:v>20.6</c:v>
                </c:pt>
                <c:pt idx="18">
                  <c:v>20.5</c:v>
                </c:pt>
                <c:pt idx="19">
                  <c:v>20.3</c:v>
                </c:pt>
                <c:pt idx="20">
                  <c:v>19.079999999999998</c:v>
                </c:pt>
                <c:pt idx="21">
                  <c:v>18.59</c:v>
                </c:pt>
                <c:pt idx="22">
                  <c:v>18.32</c:v>
                </c:pt>
                <c:pt idx="23">
                  <c:v>18.079999999999998</c:v>
                </c:pt>
                <c:pt idx="24">
                  <c:v>17.72</c:v>
                </c:pt>
                <c:pt idx="25">
                  <c:v>17.47</c:v>
                </c:pt>
                <c:pt idx="26">
                  <c:v>16.78</c:v>
                </c:pt>
                <c:pt idx="27">
                  <c:v>16.079999999999998</c:v>
                </c:pt>
                <c:pt idx="28">
                  <c:v>15.85</c:v>
                </c:pt>
                <c:pt idx="29">
                  <c:v>15.18</c:v>
                </c:pt>
                <c:pt idx="30">
                  <c:v>15.1</c:v>
                </c:pt>
                <c:pt idx="31">
                  <c:v>14.87</c:v>
                </c:pt>
                <c:pt idx="32">
                  <c:v>14.07</c:v>
                </c:pt>
                <c:pt idx="33">
                  <c:v>13.76</c:v>
                </c:pt>
                <c:pt idx="34">
                  <c:v>12.41</c:v>
                </c:pt>
                <c:pt idx="35">
                  <c:v>11.45</c:v>
                </c:pt>
                <c:pt idx="36">
                  <c:v>11.19</c:v>
                </c:pt>
                <c:pt idx="37">
                  <c:v>10.98</c:v>
                </c:pt>
                <c:pt idx="38">
                  <c:v>10.68</c:v>
                </c:pt>
                <c:pt idx="39">
                  <c:v>10.42</c:v>
                </c:pt>
                <c:pt idx="40">
                  <c:v>10.210000000000001</c:v>
                </c:pt>
                <c:pt idx="41">
                  <c:v>9.51</c:v>
                </c:pt>
                <c:pt idx="42">
                  <c:v>9.4499999999999993</c:v>
                </c:pt>
                <c:pt idx="43">
                  <c:v>9.61</c:v>
                </c:pt>
                <c:pt idx="44">
                  <c:v>9.99</c:v>
                </c:pt>
                <c:pt idx="45">
                  <c:v>10.1</c:v>
                </c:pt>
                <c:pt idx="46">
                  <c:v>10</c:v>
                </c:pt>
                <c:pt idx="47">
                  <c:v>10.08</c:v>
                </c:pt>
                <c:pt idx="48">
                  <c:v>10.61</c:v>
                </c:pt>
                <c:pt idx="49">
                  <c:v>11.3</c:v>
                </c:pt>
                <c:pt idx="50">
                  <c:v>11.12</c:v>
                </c:pt>
                <c:pt idx="51">
                  <c:v>11.27</c:v>
                </c:pt>
                <c:pt idx="52">
                  <c:v>10.27</c:v>
                </c:pt>
                <c:pt idx="53">
                  <c:v>10.130000000000001</c:v>
                </c:pt>
                <c:pt idx="54">
                  <c:v>10.16</c:v>
                </c:pt>
                <c:pt idx="55">
                  <c:v>10.25</c:v>
                </c:pt>
                <c:pt idx="56">
                  <c:v>10.6</c:v>
                </c:pt>
                <c:pt idx="57">
                  <c:v>10.66</c:v>
                </c:pt>
                <c:pt idx="58">
                  <c:v>10.58</c:v>
                </c:pt>
                <c:pt idx="59">
                  <c:v>10.46</c:v>
                </c:pt>
                <c:pt idx="60">
                  <c:v>10.38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A3-409B-A009-8585419F231A}"/>
            </c:ext>
          </c:extLst>
        </c:ser>
        <c:ser>
          <c:idx val="0"/>
          <c:order val="1"/>
          <c:tx>
            <c:strRef>
              <c:f>'G 2. G 3.'!$P$9</c:f>
              <c:strCache>
                <c:ptCount val="1"/>
                <c:pt idx="0">
                  <c:v>Zomretí na 1 000 obyvateľov ● Death per 1000 inhabitants</c:v>
                </c:pt>
              </c:strCache>
            </c:strRef>
          </c:tx>
          <c:spPr>
            <a:solidFill>
              <a:srgbClr val="FFFFCC"/>
            </a:solidFill>
            <a:ln w="31750">
              <a:solidFill>
                <a:schemeClr val="accent1"/>
              </a:solidFill>
            </a:ln>
            <a:effectLst/>
          </c:spPr>
          <c:cat>
            <c:numRef>
              <c:f>'G 2. G 3.'!$Q$6:$BY$6</c:f>
              <c:numCache>
                <c:formatCode>General</c:formatCode>
                <c:ptCount val="61"/>
                <c:pt idx="0">
                  <c:v>1960</c:v>
                </c:pt>
                <c:pt idx="5">
                  <c:v>1965</c:v>
                </c:pt>
                <c:pt idx="10">
                  <c:v>1970</c:v>
                </c:pt>
                <c:pt idx="15">
                  <c:v>1975</c:v>
                </c:pt>
                <c:pt idx="20">
                  <c:v>1980</c:v>
                </c:pt>
                <c:pt idx="25">
                  <c:v>1985</c:v>
                </c:pt>
                <c:pt idx="30">
                  <c:v>1990</c:v>
                </c:pt>
                <c:pt idx="35">
                  <c:v>1995</c:v>
                </c:pt>
                <c:pt idx="40">
                  <c:v>2000</c:v>
                </c:pt>
                <c:pt idx="45">
                  <c:v>2005</c:v>
                </c:pt>
                <c:pt idx="50">
                  <c:v>2010</c:v>
                </c:pt>
                <c:pt idx="55">
                  <c:v>2015</c:v>
                </c:pt>
                <c:pt idx="60">
                  <c:v>2020</c:v>
                </c:pt>
              </c:numCache>
            </c:numRef>
          </c:cat>
          <c:val>
            <c:numRef>
              <c:f>'G 2. G 3.'!$Q$9:$BY$9</c:f>
              <c:numCache>
                <c:formatCode>#\ ##0.0</c:formatCode>
                <c:ptCount val="61"/>
                <c:pt idx="0">
                  <c:v>7.91</c:v>
                </c:pt>
                <c:pt idx="1">
                  <c:v>7.5</c:v>
                </c:pt>
                <c:pt idx="2">
                  <c:v>8.1</c:v>
                </c:pt>
                <c:pt idx="3">
                  <c:v>7.7</c:v>
                </c:pt>
                <c:pt idx="4">
                  <c:v>7.6</c:v>
                </c:pt>
                <c:pt idx="5">
                  <c:v>8.1999999999999993</c:v>
                </c:pt>
                <c:pt idx="6">
                  <c:v>8.1999999999999993</c:v>
                </c:pt>
                <c:pt idx="7">
                  <c:v>8</c:v>
                </c:pt>
                <c:pt idx="8">
                  <c:v>8.5</c:v>
                </c:pt>
                <c:pt idx="9">
                  <c:v>9</c:v>
                </c:pt>
                <c:pt idx="10">
                  <c:v>9.33</c:v>
                </c:pt>
                <c:pt idx="11">
                  <c:v>9.4</c:v>
                </c:pt>
                <c:pt idx="12">
                  <c:v>9</c:v>
                </c:pt>
                <c:pt idx="13">
                  <c:v>9.4</c:v>
                </c:pt>
                <c:pt idx="14">
                  <c:v>9.6</c:v>
                </c:pt>
                <c:pt idx="15">
                  <c:v>9.5</c:v>
                </c:pt>
                <c:pt idx="16">
                  <c:v>9.5</c:v>
                </c:pt>
                <c:pt idx="17">
                  <c:v>9.8000000000000007</c:v>
                </c:pt>
                <c:pt idx="18">
                  <c:v>9.8000000000000007</c:v>
                </c:pt>
                <c:pt idx="19">
                  <c:v>9.6999999999999993</c:v>
                </c:pt>
                <c:pt idx="20">
                  <c:v>10.15</c:v>
                </c:pt>
                <c:pt idx="21">
                  <c:v>9.89</c:v>
                </c:pt>
                <c:pt idx="22">
                  <c:v>9.9700000000000006</c:v>
                </c:pt>
                <c:pt idx="23">
                  <c:v>10.3</c:v>
                </c:pt>
                <c:pt idx="24">
                  <c:v>10.09</c:v>
                </c:pt>
                <c:pt idx="25">
                  <c:v>10.16</c:v>
                </c:pt>
                <c:pt idx="26">
                  <c:v>10.23</c:v>
                </c:pt>
                <c:pt idx="27">
                  <c:v>9.9499999999999993</c:v>
                </c:pt>
                <c:pt idx="28">
                  <c:v>9.99</c:v>
                </c:pt>
                <c:pt idx="29">
                  <c:v>10.220000000000001</c:v>
                </c:pt>
                <c:pt idx="30">
                  <c:v>10.31</c:v>
                </c:pt>
                <c:pt idx="31">
                  <c:v>10.34</c:v>
                </c:pt>
                <c:pt idx="32">
                  <c:v>10.07</c:v>
                </c:pt>
                <c:pt idx="33">
                  <c:v>9.9</c:v>
                </c:pt>
                <c:pt idx="34">
                  <c:v>9.61</c:v>
                </c:pt>
                <c:pt idx="35">
                  <c:v>9.82</c:v>
                </c:pt>
                <c:pt idx="36">
                  <c:v>9.5299999999999994</c:v>
                </c:pt>
                <c:pt idx="37">
                  <c:v>9.68</c:v>
                </c:pt>
                <c:pt idx="38">
                  <c:v>9.86</c:v>
                </c:pt>
                <c:pt idx="39">
                  <c:v>9.7100000000000009</c:v>
                </c:pt>
                <c:pt idx="40">
                  <c:v>9.76</c:v>
                </c:pt>
                <c:pt idx="41">
                  <c:v>9.66</c:v>
                </c:pt>
                <c:pt idx="42">
                  <c:v>9.58</c:v>
                </c:pt>
                <c:pt idx="43">
                  <c:v>9.7100000000000009</c:v>
                </c:pt>
                <c:pt idx="44">
                  <c:v>9.6300000000000008</c:v>
                </c:pt>
                <c:pt idx="45">
                  <c:v>9.93</c:v>
                </c:pt>
                <c:pt idx="46">
                  <c:v>9.89</c:v>
                </c:pt>
                <c:pt idx="47">
                  <c:v>9.98</c:v>
                </c:pt>
                <c:pt idx="48">
                  <c:v>9.83</c:v>
                </c:pt>
                <c:pt idx="49">
                  <c:v>9.76</c:v>
                </c:pt>
                <c:pt idx="50">
                  <c:v>9.84</c:v>
                </c:pt>
                <c:pt idx="51">
                  <c:v>9.6199999999999992</c:v>
                </c:pt>
                <c:pt idx="52">
                  <c:v>9.6999999999999993</c:v>
                </c:pt>
                <c:pt idx="53">
                  <c:v>9.6300000000000008</c:v>
                </c:pt>
                <c:pt idx="54">
                  <c:v>9.48</c:v>
                </c:pt>
                <c:pt idx="55">
                  <c:v>9.92</c:v>
                </c:pt>
                <c:pt idx="56">
                  <c:v>9.64</c:v>
                </c:pt>
                <c:pt idx="57">
                  <c:v>9.91</c:v>
                </c:pt>
                <c:pt idx="58">
                  <c:v>9.9700000000000006</c:v>
                </c:pt>
                <c:pt idx="59">
                  <c:v>9.76</c:v>
                </c:pt>
                <c:pt idx="60">
                  <c:v>10.82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86-47F8-A655-179EA3BB7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054815"/>
        <c:axId val="1555052319"/>
      </c:areaChart>
      <c:catAx>
        <c:axId val="15550548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na 1000</a:t>
                </a:r>
              </a:p>
              <a:p>
                <a:pPr>
                  <a:defRPr/>
                </a:pPr>
                <a:r>
                  <a:rPr lang="sk-SK"/>
                  <a:t>obyvateľov</a:t>
                </a:r>
              </a:p>
              <a:p>
                <a:pPr>
                  <a:defRPr/>
                </a:pPr>
                <a:r>
                  <a:rPr lang="sk-SK" i="1">
                    <a:solidFill>
                      <a:schemeClr val="bg1">
                        <a:lumMod val="50000"/>
                      </a:schemeClr>
                    </a:solidFill>
                  </a:rPr>
                  <a:t>Per 1000</a:t>
                </a:r>
              </a:p>
              <a:p>
                <a:pPr>
                  <a:defRPr/>
                </a:pPr>
                <a:r>
                  <a:rPr lang="sk-SK" i="1">
                    <a:solidFill>
                      <a:schemeClr val="bg1">
                        <a:lumMod val="50000"/>
                      </a:schemeClr>
                    </a:solidFill>
                  </a:rPr>
                  <a:t>inhabitants</a:t>
                </a:r>
              </a:p>
            </c:rich>
          </c:tx>
          <c:layout>
            <c:manualLayout>
              <c:xMode val="edge"/>
              <c:yMode val="edge"/>
              <c:x val="1.4512159254500706E-3"/>
              <c:y val="3.907827803190765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555052319"/>
        <c:crosses val="autoZero"/>
        <c:auto val="1"/>
        <c:lblAlgn val="ctr"/>
        <c:lblOffset val="100"/>
        <c:tickMarkSkip val="5"/>
        <c:noMultiLvlLbl val="0"/>
      </c:catAx>
      <c:valAx>
        <c:axId val="1555052319"/>
        <c:scaling>
          <c:orientation val="minMax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555054815"/>
        <c:crosses val="autoZero"/>
        <c:crossBetween val="midCat"/>
      </c:valAx>
      <c:spPr>
        <a:solidFill>
          <a:srgbClr val="FFFFCC"/>
        </a:solidFill>
        <a:ln cmpd="sng">
          <a:solidFill>
            <a:schemeClr val="tx2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9562554680665"/>
          <c:y val="4.3431048252236586E-2"/>
          <c:w val="0.76329322042291903"/>
          <c:h val="0.7359428743784857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 G 18. G 19.'!$M$3</c:f>
              <c:strCache>
                <c:ptCount val="1"/>
                <c:pt idx="0">
                  <c:v>Zdravé ● Healthly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 G 18. G 19.'!$L$4:$L$9</c:f>
              <c:strCache>
                <c:ptCount val="6"/>
                <c:pt idx="0">
                  <c:v>Hrab ● Hornbeam</c:v>
                </c:pt>
                <c:pt idx="1">
                  <c:v>Buk ● Beech</c:v>
                </c:pt>
                <c:pt idx="2">
                  <c:v>Dub ● Oak</c:v>
                </c:pt>
                <c:pt idx="3">
                  <c:v>Borovica ● Pine</c:v>
                </c:pt>
                <c:pt idx="4">
                  <c:v>Jedľa ● Fir</c:v>
                </c:pt>
                <c:pt idx="5">
                  <c:v>Smrek ● Spruce</c:v>
                </c:pt>
              </c:strCache>
            </c:strRef>
          </c:cat>
          <c:val>
            <c:numRef>
              <c:f>' G 18. G 19.'!$M$4:$M$9</c:f>
              <c:numCache>
                <c:formatCode>0.0</c:formatCode>
                <c:ptCount val="6"/>
                <c:pt idx="0">
                  <c:v>3</c:v>
                </c:pt>
                <c:pt idx="1">
                  <c:v>9.5</c:v>
                </c:pt>
                <c:pt idx="2">
                  <c:v>3.6</c:v>
                </c:pt>
                <c:pt idx="3">
                  <c:v>2.6</c:v>
                </c:pt>
                <c:pt idx="4">
                  <c:v>5.5</c:v>
                </c:pt>
                <c:pt idx="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1A-4184-A364-C3949B021D7F}"/>
            </c:ext>
          </c:extLst>
        </c:ser>
        <c:ser>
          <c:idx val="1"/>
          <c:order val="1"/>
          <c:tx>
            <c:strRef>
              <c:f>' G 18. G 19.'!$N$3</c:f>
              <c:strCache>
                <c:ptCount val="1"/>
                <c:pt idx="0">
                  <c:v>Slabo poškodené ● Slightly damaged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 G 18. G 19.'!$L$4:$L$9</c:f>
              <c:strCache>
                <c:ptCount val="6"/>
                <c:pt idx="0">
                  <c:v>Hrab ● Hornbeam</c:v>
                </c:pt>
                <c:pt idx="1">
                  <c:v>Buk ● Beech</c:v>
                </c:pt>
                <c:pt idx="2">
                  <c:v>Dub ● Oak</c:v>
                </c:pt>
                <c:pt idx="3">
                  <c:v>Borovica ● Pine</c:v>
                </c:pt>
                <c:pt idx="4">
                  <c:v>Jedľa ● Fir</c:v>
                </c:pt>
                <c:pt idx="5">
                  <c:v>Smrek ● Spruce</c:v>
                </c:pt>
              </c:strCache>
            </c:strRef>
          </c:cat>
          <c:val>
            <c:numRef>
              <c:f>' G 18. G 19.'!$N$4:$N$9</c:f>
              <c:numCache>
                <c:formatCode>0.0</c:formatCode>
                <c:ptCount val="6"/>
                <c:pt idx="0">
                  <c:v>82</c:v>
                </c:pt>
                <c:pt idx="1">
                  <c:v>61.1</c:v>
                </c:pt>
                <c:pt idx="2">
                  <c:v>51.6</c:v>
                </c:pt>
                <c:pt idx="3">
                  <c:v>30</c:v>
                </c:pt>
                <c:pt idx="4">
                  <c:v>68.2</c:v>
                </c:pt>
                <c:pt idx="5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1A-4184-A364-C3949B021D7F}"/>
            </c:ext>
          </c:extLst>
        </c:ser>
        <c:ser>
          <c:idx val="2"/>
          <c:order val="2"/>
          <c:tx>
            <c:strRef>
              <c:f>' G 18. G 19.'!$O$3</c:f>
              <c:strCache>
                <c:ptCount val="1"/>
                <c:pt idx="0">
                  <c:v>Stredne poškodené ● Medium damaged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' G 18. G 19.'!$L$4:$L$9</c:f>
              <c:strCache>
                <c:ptCount val="6"/>
                <c:pt idx="0">
                  <c:v>Hrab ● Hornbeam</c:v>
                </c:pt>
                <c:pt idx="1">
                  <c:v>Buk ● Beech</c:v>
                </c:pt>
                <c:pt idx="2">
                  <c:v>Dub ● Oak</c:v>
                </c:pt>
                <c:pt idx="3">
                  <c:v>Borovica ● Pine</c:v>
                </c:pt>
                <c:pt idx="4">
                  <c:v>Jedľa ● Fir</c:v>
                </c:pt>
                <c:pt idx="5">
                  <c:v>Smrek ● Spruce</c:v>
                </c:pt>
              </c:strCache>
            </c:strRef>
          </c:cat>
          <c:val>
            <c:numRef>
              <c:f>' G 18. G 19.'!$O$4:$O$9</c:f>
              <c:numCache>
                <c:formatCode>0.0</c:formatCode>
                <c:ptCount val="6"/>
                <c:pt idx="0">
                  <c:v>15</c:v>
                </c:pt>
                <c:pt idx="1">
                  <c:v>28.6</c:v>
                </c:pt>
                <c:pt idx="2">
                  <c:v>41.8</c:v>
                </c:pt>
                <c:pt idx="3">
                  <c:v>59.6</c:v>
                </c:pt>
                <c:pt idx="4">
                  <c:v>24.2</c:v>
                </c:pt>
                <c:pt idx="5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1A-4184-A364-C3949B021D7F}"/>
            </c:ext>
          </c:extLst>
        </c:ser>
        <c:ser>
          <c:idx val="3"/>
          <c:order val="3"/>
          <c:tx>
            <c:strRef>
              <c:f>' G 18. G 19.'!$P$3</c:f>
              <c:strCache>
                <c:ptCount val="1"/>
                <c:pt idx="0">
                  <c:v>Silne poškodené až odumreté ● Heavily damaged and dead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strRef>
              <c:f>' G 18. G 19.'!$L$4:$L$9</c:f>
              <c:strCache>
                <c:ptCount val="6"/>
                <c:pt idx="0">
                  <c:v>Hrab ● Hornbeam</c:v>
                </c:pt>
                <c:pt idx="1">
                  <c:v>Buk ● Beech</c:v>
                </c:pt>
                <c:pt idx="2">
                  <c:v>Dub ● Oak</c:v>
                </c:pt>
                <c:pt idx="3">
                  <c:v>Borovica ● Pine</c:v>
                </c:pt>
                <c:pt idx="4">
                  <c:v>Jedľa ● Fir</c:v>
                </c:pt>
                <c:pt idx="5">
                  <c:v>Smrek ● Spruce</c:v>
                </c:pt>
              </c:strCache>
            </c:strRef>
          </c:cat>
          <c:val>
            <c:numRef>
              <c:f>' G 18. G 19.'!$P$4:$P$9</c:f>
              <c:numCache>
                <c:formatCode>0.0</c:formatCode>
                <c:ptCount val="6"/>
                <c:pt idx="0">
                  <c:v>0</c:v>
                </c:pt>
                <c:pt idx="1">
                  <c:v>0.8</c:v>
                </c:pt>
                <c:pt idx="2">
                  <c:v>3</c:v>
                </c:pt>
                <c:pt idx="3">
                  <c:v>7.8</c:v>
                </c:pt>
                <c:pt idx="4">
                  <c:v>2.1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1A-4184-A364-C3949B021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1"/>
        <c:overlap val="100"/>
        <c:axId val="1439777024"/>
        <c:axId val="1439780768"/>
      </c:barChart>
      <c:catAx>
        <c:axId val="1439777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39780768"/>
        <c:crosses val="autoZero"/>
        <c:auto val="1"/>
        <c:lblAlgn val="ctr"/>
        <c:lblOffset val="100"/>
        <c:noMultiLvlLbl val="0"/>
      </c:catAx>
      <c:valAx>
        <c:axId val="143978076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3977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9250598972291462"/>
          <c:w val="1"/>
          <c:h val="0.107494010277085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56154689524568"/>
          <c:y val="5.3120842527235937E-2"/>
          <c:w val="0.82556081597395259"/>
          <c:h val="0.65640118296914052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 G 18. G 19.'!$L$34</c:f>
              <c:strCache>
                <c:ptCount val="1"/>
                <c:pt idx="0">
                  <c:v>Ťažba ihličnatých drevín ● Logging of coniferous species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 G 18. G 19.'!$M$32:$V$32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 G 18. G 19.'!$M$34:$V$34</c:f>
              <c:numCache>
                <c:formatCode>#,##0</c:formatCode>
                <c:ptCount val="10"/>
                <c:pt idx="0">
                  <c:v>5512</c:v>
                </c:pt>
                <c:pt idx="1">
                  <c:v>4592</c:v>
                </c:pt>
                <c:pt idx="2">
                  <c:v>4132</c:v>
                </c:pt>
                <c:pt idx="3">
                  <c:v>5269</c:v>
                </c:pt>
                <c:pt idx="4">
                  <c:v>4811</c:v>
                </c:pt>
                <c:pt idx="5">
                  <c:v>5144</c:v>
                </c:pt>
                <c:pt idx="6">
                  <c:v>5529</c:v>
                </c:pt>
                <c:pt idx="7">
                  <c:v>5997</c:v>
                </c:pt>
                <c:pt idx="8">
                  <c:v>5473</c:v>
                </c:pt>
                <c:pt idx="9">
                  <c:v>4015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62-4C20-ACB7-8C5BA253ACEE}"/>
            </c:ext>
          </c:extLst>
        </c:ser>
        <c:ser>
          <c:idx val="1"/>
          <c:order val="1"/>
          <c:tx>
            <c:strRef>
              <c:f>' G 18. G 19.'!$L$35</c:f>
              <c:strCache>
                <c:ptCount val="1"/>
                <c:pt idx="0">
                  <c:v>Ťažba listnatých drevín ● Logging of non-coniferous species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 G 18. G 19.'!$M$32:$V$32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 G 18. G 19.'!$M$35:$V$35</c:f>
              <c:numCache>
                <c:formatCode>#,##0</c:formatCode>
                <c:ptCount val="10"/>
                <c:pt idx="0">
                  <c:v>3955</c:v>
                </c:pt>
                <c:pt idx="1">
                  <c:v>3640</c:v>
                </c:pt>
                <c:pt idx="2">
                  <c:v>3705</c:v>
                </c:pt>
                <c:pt idx="3">
                  <c:v>4149</c:v>
                </c:pt>
                <c:pt idx="4">
                  <c:v>4332</c:v>
                </c:pt>
                <c:pt idx="5">
                  <c:v>4177</c:v>
                </c:pt>
                <c:pt idx="6">
                  <c:v>3864</c:v>
                </c:pt>
                <c:pt idx="7">
                  <c:v>3868</c:v>
                </c:pt>
                <c:pt idx="8">
                  <c:v>3745</c:v>
                </c:pt>
                <c:pt idx="9">
                  <c:v>3495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BBE-43D7-87E1-822243464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9795744"/>
        <c:axId val="1439794080"/>
      </c:barChart>
      <c:lineChart>
        <c:grouping val="standard"/>
        <c:varyColors val="0"/>
        <c:ser>
          <c:idx val="3"/>
          <c:order val="2"/>
          <c:tx>
            <c:strRef>
              <c:f>' G 18. G 19.'!$L$36</c:f>
              <c:strCache>
                <c:ptCount val="1"/>
                <c:pt idx="0">
                  <c:v>Spracovaná kalamitná tažba ● Processed salvage felling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cat>
            <c:numRef>
              <c:f>' G 18. G 19.'!$M$32:$V$32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 G 18. G 19.'!$M$36:$V$36</c:f>
              <c:numCache>
                <c:formatCode>#,##0</c:formatCode>
                <c:ptCount val="10"/>
                <c:pt idx="0">
                  <c:v>4992</c:v>
                </c:pt>
                <c:pt idx="1">
                  <c:v>3504</c:v>
                </c:pt>
                <c:pt idx="2">
                  <c:v>3110</c:v>
                </c:pt>
                <c:pt idx="3">
                  <c:v>6142</c:v>
                </c:pt>
                <c:pt idx="4">
                  <c:v>5213</c:v>
                </c:pt>
                <c:pt idx="5">
                  <c:v>4689</c:v>
                </c:pt>
                <c:pt idx="6">
                  <c:v>4941</c:v>
                </c:pt>
                <c:pt idx="7">
                  <c:v>5724</c:v>
                </c:pt>
                <c:pt idx="8">
                  <c:v>5154</c:v>
                </c:pt>
                <c:pt idx="9">
                  <c:v>3354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BBE-43D7-87E1-822243464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795744"/>
        <c:axId val="1439794080"/>
      </c:lineChart>
      <c:catAx>
        <c:axId val="143979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39794080"/>
        <c:crosses val="autoZero"/>
        <c:auto val="1"/>
        <c:lblAlgn val="ctr"/>
        <c:lblOffset val="100"/>
        <c:noMultiLvlLbl val="0"/>
      </c:catAx>
      <c:valAx>
        <c:axId val="1439794080"/>
        <c:scaling>
          <c:orientation val="minMax"/>
          <c:max val="11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3979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0253164556962012E-2"/>
          <c:y val="0.81487221197789794"/>
          <c:w val="0.93522160204657967"/>
          <c:h val="0.185127788022102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E68-4A0C-B1F8-923E184C3E01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E68-4A0C-B1F8-923E184C3E01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E68-4A0C-B1F8-923E184C3E01}"/>
              </c:ext>
            </c:extLst>
          </c:dPt>
          <c:dPt>
            <c:idx val="3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E68-4A0C-B1F8-923E184C3E01}"/>
              </c:ext>
            </c:extLst>
          </c:dPt>
          <c:dPt>
            <c:idx val="4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E68-4A0C-B1F8-923E184C3E01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E68-4A0C-B1F8-923E184C3E01}"/>
              </c:ext>
            </c:extLst>
          </c:dPt>
          <c:dLbls>
            <c:dLbl>
              <c:idx val="0"/>
              <c:layout>
                <c:manualLayout>
                  <c:x val="3.1756999125109361E-2"/>
                  <c:y val="-0.1125835397996620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E68-4A0C-B1F8-923E184C3E01}"/>
                </c:ext>
              </c:extLst>
            </c:dLbl>
            <c:dLbl>
              <c:idx val="1"/>
              <c:layout>
                <c:manualLayout>
                  <c:x val="0.11508650481189853"/>
                  <c:y val="-9.4990015754364721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154177602799649"/>
                      <c:h val="7.16238897553383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1E68-4A0C-B1F8-923E184C3E01}"/>
                </c:ext>
              </c:extLst>
            </c:dLbl>
            <c:dLbl>
              <c:idx val="2"/>
              <c:layout>
                <c:manualLayout>
                  <c:x val="-0.10136373578302717"/>
                  <c:y val="0.1360479276204333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E68-4A0C-B1F8-923E184C3E01}"/>
                </c:ext>
              </c:extLst>
            </c:dLbl>
            <c:dLbl>
              <c:idx val="3"/>
              <c:layout>
                <c:manualLayout>
                  <c:x val="-5.6774278215223149E-2"/>
                  <c:y val="-0.109858113721113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E68-4A0C-B1F8-923E184C3E01}"/>
                </c:ext>
              </c:extLst>
            </c:dLbl>
            <c:dLbl>
              <c:idx val="4"/>
              <c:layout>
                <c:manualLayout>
                  <c:x val="-0.18879702537182849"/>
                  <c:y val="2.58963679717878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E68-4A0C-B1F8-923E184C3E01}"/>
                </c:ext>
              </c:extLst>
            </c:dLbl>
            <c:dLbl>
              <c:idx val="5"/>
              <c:layout>
                <c:manualLayout>
                  <c:x val="-6.5849518810148777E-2"/>
                  <c:y val="-8.36305970208683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E68-4A0C-B1F8-923E184C3E01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 20. M 2.'!$Q$4:$Q$7</c:f>
              <c:strCache>
                <c:ptCount val="4"/>
                <c:pt idx="0">
                  <c:v>Malé podniky ● Small enterprises</c:v>
                </c:pt>
                <c:pt idx="1">
                  <c:v>Stredné podniky ● Medium enterprises</c:v>
                </c:pt>
                <c:pt idx="2">
                  <c:v>Veľké podniky ● Large enterprises</c:v>
                </c:pt>
                <c:pt idx="3">
                  <c:v>Živnostníci (odhad) ● Self-employed persons (estimate)</c:v>
                </c:pt>
              </c:strCache>
            </c:strRef>
          </c:cat>
          <c:val>
            <c:numRef>
              <c:f>'G 20. M 2.'!$R$4:$R$7</c:f>
              <c:numCache>
                <c:formatCode>#,##0</c:formatCode>
                <c:ptCount val="4"/>
                <c:pt idx="0">
                  <c:v>3636</c:v>
                </c:pt>
                <c:pt idx="1">
                  <c:v>20574</c:v>
                </c:pt>
                <c:pt idx="2">
                  <c:v>62028</c:v>
                </c:pt>
                <c:pt idx="3">
                  <c:v>6379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E68-4A0C-B1F8-923E184C3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0143700787401587E-2"/>
          <c:y val="0.80888252357854484"/>
          <c:w val="0.8702681539807523"/>
          <c:h val="0.173200345269230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'G 20. M 2.'!$R$9</c:f>
              <c:strCache>
                <c:ptCount val="1"/>
                <c:pt idx="0">
                  <c:v>Stavebníctvo ● Consruction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398-4F9F-9773-CCDA27C70A35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398-4F9F-9773-CCDA27C70A35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398-4F9F-9773-CCDA27C70A35}"/>
              </c:ext>
            </c:extLst>
          </c:dPt>
          <c:dPt>
            <c:idx val="3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398-4F9F-9773-CCDA27C70A35}"/>
              </c:ext>
            </c:extLst>
          </c:dPt>
          <c:dPt>
            <c:idx val="4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398-4F9F-9773-CCDA27C70A35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398-4F9F-9773-CCDA27C70A35}"/>
              </c:ext>
            </c:extLst>
          </c:dPt>
          <c:dLbls>
            <c:dLbl>
              <c:idx val="0"/>
              <c:layout>
                <c:manualLayout>
                  <c:x val="6.509033245844259E-2"/>
                  <c:y val="-0.135063333962443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398-4F9F-9773-CCDA27C70A35}"/>
                </c:ext>
              </c:extLst>
            </c:dLbl>
            <c:dLbl>
              <c:idx val="1"/>
              <c:layout>
                <c:manualLayout>
                  <c:x val="-0.27116318698799013"/>
                  <c:y val="2.864890416270401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126461465044143"/>
                      <c:h val="7.162383150946773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3398-4F9F-9773-CCDA27C70A35}"/>
                </c:ext>
              </c:extLst>
            </c:dLbl>
            <c:dLbl>
              <c:idx val="2"/>
              <c:layout>
                <c:manualLayout>
                  <c:x val="-0.15136373578302711"/>
                  <c:y val="-7.470020110128898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398-4F9F-9773-CCDA27C70A35}"/>
                </c:ext>
              </c:extLst>
            </c:dLbl>
            <c:dLbl>
              <c:idx val="3"/>
              <c:layout>
                <c:manualLayout>
                  <c:x val="-5.6774278215223149E-2"/>
                  <c:y val="-0.109858113721113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398-4F9F-9773-CCDA27C70A35}"/>
                </c:ext>
              </c:extLst>
            </c:dLbl>
            <c:dLbl>
              <c:idx val="4"/>
              <c:layout>
                <c:manualLayout>
                  <c:x val="-0.18879702537182849"/>
                  <c:y val="2.58963679717878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98-4F9F-9773-CCDA27C70A35}"/>
                </c:ext>
              </c:extLst>
            </c:dLbl>
            <c:dLbl>
              <c:idx val="5"/>
              <c:layout>
                <c:manualLayout>
                  <c:x val="-6.5849518810148777E-2"/>
                  <c:y val="-8.36305970208683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98-4F9F-9773-CCDA27C70A3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 20. M 2.'!$Q$10:$Q$13</c:f>
              <c:strCache>
                <c:ptCount val="4"/>
                <c:pt idx="0">
                  <c:v>Malé podniky ● Small enterprises</c:v>
                </c:pt>
                <c:pt idx="1">
                  <c:v>Stredné podniky ● Medium enterprises</c:v>
                </c:pt>
                <c:pt idx="2">
                  <c:v>Veľké podniky ● Large enterprises</c:v>
                </c:pt>
                <c:pt idx="3">
                  <c:v>Živnostníci (odhad) ● Self-employed persons (estimate)</c:v>
                </c:pt>
              </c:strCache>
            </c:strRef>
          </c:cat>
          <c:val>
            <c:numRef>
              <c:f>'G 20. M 2.'!$R$10:$R$13</c:f>
              <c:numCache>
                <c:formatCode>#\ ##0.0</c:formatCode>
                <c:ptCount val="4"/>
                <c:pt idx="0">
                  <c:v>2787</c:v>
                </c:pt>
                <c:pt idx="1">
                  <c:v>4385.6000000000004</c:v>
                </c:pt>
                <c:pt idx="2">
                  <c:v>1011.4</c:v>
                </c:pt>
                <c:pt idx="3">
                  <c:v>1128.2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398-4F9F-9773-CCDA27C70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0143700787401587E-2"/>
          <c:y val="0.80888252357854484"/>
          <c:w val="0.8702681539807523"/>
          <c:h val="0.173200345269230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1240696364641"/>
          <c:y val="5.5491322744669759E-2"/>
          <c:w val="0.79591984598993415"/>
          <c:h val="0.802471281541270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21. G 22.'!$M$4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('G 21. G 22.'!$L$5:$L$6,'G 21. G 22.'!$L$9)</c:f>
              <c:strCache>
                <c:ptCount val="3"/>
                <c:pt idx="0">
                  <c:v>Železničná ● Railway</c:v>
                </c:pt>
                <c:pt idx="1">
                  <c:v>Cestná ● Road</c:v>
                </c:pt>
                <c:pt idx="2">
                  <c:v>Mestská hromadná ● City</c:v>
                </c:pt>
              </c:strCache>
            </c:strRef>
          </c:cat>
          <c:val>
            <c:numRef>
              <c:f>('G 21. G 22.'!$M$5:$M$6,'G 21. G 22.'!$M$9)</c:f>
              <c:numCache>
                <c:formatCode>#,##0</c:formatCode>
                <c:ptCount val="3"/>
                <c:pt idx="0">
                  <c:v>69529</c:v>
                </c:pt>
                <c:pt idx="1">
                  <c:v>259194</c:v>
                </c:pt>
                <c:pt idx="2">
                  <c:v>377345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47-4F7C-BFC1-0D21713C4BE6}"/>
            </c:ext>
          </c:extLst>
        </c:ser>
        <c:ser>
          <c:idx val="1"/>
          <c:order val="1"/>
          <c:tx>
            <c:strRef>
              <c:f>'G 21. G 22.'!$N$4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('G 21. G 22.'!$L$5:$L$6,'G 21. G 22.'!$L$9)</c:f>
              <c:strCache>
                <c:ptCount val="3"/>
                <c:pt idx="0">
                  <c:v>Železničná ● Railway</c:v>
                </c:pt>
                <c:pt idx="1">
                  <c:v>Cestná ● Road</c:v>
                </c:pt>
                <c:pt idx="2">
                  <c:v>Mestská hromadná ● City</c:v>
                </c:pt>
              </c:strCache>
            </c:strRef>
          </c:cat>
          <c:val>
            <c:numRef>
              <c:f>('G 21. G 22.'!$N$5:$N$6,'G 21. G 22.'!$N$9)</c:f>
              <c:numCache>
                <c:formatCode>#,##0</c:formatCode>
                <c:ptCount val="3"/>
                <c:pt idx="0">
                  <c:v>75370</c:v>
                </c:pt>
                <c:pt idx="1">
                  <c:v>245731</c:v>
                </c:pt>
                <c:pt idx="2">
                  <c:v>373101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47-4F7C-BFC1-0D21713C4BE6}"/>
            </c:ext>
          </c:extLst>
        </c:ser>
        <c:ser>
          <c:idx val="2"/>
          <c:order val="2"/>
          <c:tx>
            <c:strRef>
              <c:f>'G 21. G 22.'!$O$4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('G 21. G 22.'!$L$5:$L$6,'G 21. G 22.'!$L$9)</c:f>
              <c:strCache>
                <c:ptCount val="3"/>
                <c:pt idx="0">
                  <c:v>Železničná ● Railway</c:v>
                </c:pt>
                <c:pt idx="1">
                  <c:v>Cestná ● Road</c:v>
                </c:pt>
                <c:pt idx="2">
                  <c:v>Mestská hromadná ● City</c:v>
                </c:pt>
              </c:strCache>
            </c:strRef>
          </c:cat>
          <c:val>
            <c:numRef>
              <c:f>('G 21. G 22.'!$O$5:$O$6,'G 21. G 22.'!$O$9)</c:f>
              <c:numCache>
                <c:formatCode>#,##0</c:formatCode>
                <c:ptCount val="3"/>
                <c:pt idx="0">
                  <c:v>77753</c:v>
                </c:pt>
                <c:pt idx="1">
                  <c:v>242733</c:v>
                </c:pt>
                <c:pt idx="2">
                  <c:v>374849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47-4F7C-BFC1-0D21713C4BE6}"/>
            </c:ext>
          </c:extLst>
        </c:ser>
        <c:ser>
          <c:idx val="3"/>
          <c:order val="3"/>
          <c:tx>
            <c:strRef>
              <c:f>'G 21. G 22.'!$P$4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('G 21. G 22.'!$L$5:$L$6,'G 21. G 22.'!$L$9)</c:f>
              <c:strCache>
                <c:ptCount val="3"/>
                <c:pt idx="0">
                  <c:v>Železničná ● Railway</c:v>
                </c:pt>
                <c:pt idx="1">
                  <c:v>Cestná ● Road</c:v>
                </c:pt>
                <c:pt idx="2">
                  <c:v>Mestská hromadná ● City</c:v>
                </c:pt>
              </c:strCache>
            </c:strRef>
          </c:cat>
          <c:val>
            <c:numRef>
              <c:f>('G 21. G 22.'!$P$5:$P$6,'G 21. G 22.'!$P$9)</c:f>
              <c:numCache>
                <c:formatCode>#,##0</c:formatCode>
                <c:ptCount val="3"/>
                <c:pt idx="0">
                  <c:v>81420</c:v>
                </c:pt>
                <c:pt idx="1">
                  <c:v>238886</c:v>
                </c:pt>
                <c:pt idx="2">
                  <c:v>382662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47-4F7C-BFC1-0D21713C4BE6}"/>
            </c:ext>
          </c:extLst>
        </c:ser>
        <c:ser>
          <c:idx val="4"/>
          <c:order val="4"/>
          <c:tx>
            <c:strRef>
              <c:f>'G 21. G 22.'!$Q$4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('G 21. G 22.'!$L$5:$L$6,'G 21. G 22.'!$L$9)</c:f>
              <c:strCache>
                <c:ptCount val="3"/>
                <c:pt idx="0">
                  <c:v>Železničná ● Railway</c:v>
                </c:pt>
                <c:pt idx="1">
                  <c:v>Cestná ● Road</c:v>
                </c:pt>
                <c:pt idx="2">
                  <c:v>Mestská hromadná ● City</c:v>
                </c:pt>
              </c:strCache>
            </c:strRef>
          </c:cat>
          <c:val>
            <c:numRef>
              <c:f>('G 21. G 22.'!$Q$5:$Q$6,'G 21. G 22.'!$Q$9)</c:f>
              <c:numCache>
                <c:formatCode>#,##0</c:formatCode>
                <c:ptCount val="3"/>
                <c:pt idx="0">
                  <c:v>49577</c:v>
                </c:pt>
                <c:pt idx="1">
                  <c:v>156333</c:v>
                </c:pt>
                <c:pt idx="2">
                  <c:v>283913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47-4F7C-BFC1-0D21713C4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9410191"/>
        <c:axId val="154757423"/>
      </c:barChart>
      <c:catAx>
        <c:axId val="1929410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54757423"/>
        <c:crosses val="autoZero"/>
        <c:auto val="1"/>
        <c:lblAlgn val="ctr"/>
        <c:lblOffset val="100"/>
        <c:noMultiLvlLbl val="0"/>
      </c:catAx>
      <c:valAx>
        <c:axId val="154757423"/>
        <c:scaling>
          <c:orientation val="minMax"/>
          <c:max val="4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29410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19422572178477"/>
          <c:y val="4.7400369526499155E-2"/>
          <c:w val="0.73647244094488185"/>
          <c:h val="0.489508450931053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21. G 22.'!$M$4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 21. G 22.'!$L$7:$L$8</c:f>
              <c:strCache>
                <c:ptCount val="2"/>
                <c:pt idx="0">
                  <c:v>Vodná, vnútrozemská ● Water, inland</c:v>
                </c:pt>
                <c:pt idx="1">
                  <c:v>Letecká ● Air</c:v>
                </c:pt>
              </c:strCache>
            </c:strRef>
          </c:cat>
          <c:val>
            <c:numRef>
              <c:f>'G 21. G 22.'!$M$7:$M$8</c:f>
              <c:numCache>
                <c:formatCode>General</c:formatCode>
                <c:ptCount val="2"/>
                <c:pt idx="0">
                  <c:v>136</c:v>
                </c:pt>
                <c:pt idx="1">
                  <c:v>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E1-4AC2-926D-C1A687730013}"/>
            </c:ext>
          </c:extLst>
        </c:ser>
        <c:ser>
          <c:idx val="1"/>
          <c:order val="1"/>
          <c:tx>
            <c:strRef>
              <c:f>'G 21. G 22.'!$N$4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 21. G 22.'!$L$7:$L$8</c:f>
              <c:strCache>
                <c:ptCount val="2"/>
                <c:pt idx="0">
                  <c:v>Vodná, vnútrozemská ● Water, inland</c:v>
                </c:pt>
                <c:pt idx="1">
                  <c:v>Letecká ● Air</c:v>
                </c:pt>
              </c:strCache>
            </c:strRef>
          </c:cat>
          <c:val>
            <c:numRef>
              <c:f>'G 21. G 22.'!$N$7:$N$8</c:f>
              <c:numCache>
                <c:formatCode>General</c:formatCode>
                <c:ptCount val="2"/>
                <c:pt idx="0">
                  <c:v>121</c:v>
                </c:pt>
                <c:pt idx="1">
                  <c:v>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E1-4AC2-926D-C1A687730013}"/>
            </c:ext>
          </c:extLst>
        </c:ser>
        <c:ser>
          <c:idx val="2"/>
          <c:order val="2"/>
          <c:tx>
            <c:strRef>
              <c:f>'G 21. G 22.'!$O$4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 21. G 22.'!$L$7:$L$8</c:f>
              <c:strCache>
                <c:ptCount val="2"/>
                <c:pt idx="0">
                  <c:v>Vodná, vnútrozemská ● Water, inland</c:v>
                </c:pt>
                <c:pt idx="1">
                  <c:v>Letecká ● Air</c:v>
                </c:pt>
              </c:strCache>
            </c:strRef>
          </c:cat>
          <c:val>
            <c:numRef>
              <c:f>'G 21. G 22.'!$O$7:$O$8</c:f>
              <c:numCache>
                <c:formatCode>General</c:formatCode>
                <c:ptCount val="2"/>
                <c:pt idx="0">
                  <c:v>107</c:v>
                </c:pt>
                <c:pt idx="1">
                  <c:v>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E1-4AC2-926D-C1A687730013}"/>
            </c:ext>
          </c:extLst>
        </c:ser>
        <c:ser>
          <c:idx val="3"/>
          <c:order val="3"/>
          <c:tx>
            <c:strRef>
              <c:f>'G 21. G 22.'!$P$4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 21. G 22.'!$L$7:$L$8</c:f>
              <c:strCache>
                <c:ptCount val="2"/>
                <c:pt idx="0">
                  <c:v>Vodná, vnútrozemská ● Water, inland</c:v>
                </c:pt>
                <c:pt idx="1">
                  <c:v>Letecká ● Air</c:v>
                </c:pt>
              </c:strCache>
            </c:strRef>
          </c:cat>
          <c:val>
            <c:numRef>
              <c:f>'G 21. G 22.'!$P$7:$P$8</c:f>
              <c:numCache>
                <c:formatCode>General</c:formatCode>
                <c:ptCount val="2"/>
                <c:pt idx="0">
                  <c:v>130</c:v>
                </c:pt>
                <c:pt idx="1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E1-4AC2-926D-C1A687730013}"/>
            </c:ext>
          </c:extLst>
        </c:ser>
        <c:ser>
          <c:idx val="4"/>
          <c:order val="4"/>
          <c:tx>
            <c:strRef>
              <c:f>'G 21. G 22.'!$Q$4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'G 21. G 22.'!$L$7:$L$8</c:f>
              <c:strCache>
                <c:ptCount val="2"/>
                <c:pt idx="0">
                  <c:v>Vodná, vnútrozemská ● Water, inland</c:v>
                </c:pt>
                <c:pt idx="1">
                  <c:v>Letecká ● Air</c:v>
                </c:pt>
              </c:strCache>
            </c:strRef>
          </c:cat>
          <c:val>
            <c:numRef>
              <c:f>'G 21. G 22.'!$Q$7:$Q$8</c:f>
              <c:numCache>
                <c:formatCode>General</c:formatCode>
                <c:ptCount val="2"/>
                <c:pt idx="0">
                  <c:v>38</c:v>
                </c:pt>
                <c:pt idx="1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4E1-4AC2-926D-C1A687730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0779295"/>
        <c:axId val="290782207"/>
      </c:barChart>
      <c:catAx>
        <c:axId val="290779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90782207"/>
        <c:crosses val="autoZero"/>
        <c:auto val="1"/>
        <c:lblAlgn val="ctr"/>
        <c:lblOffset val="100"/>
        <c:noMultiLvlLbl val="0"/>
      </c:catAx>
      <c:valAx>
        <c:axId val="290782207"/>
        <c:scaling>
          <c:orientation val="minMax"/>
          <c:max val="4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90779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46493034524532"/>
          <c:y val="5.3872047524289556E-2"/>
          <c:w val="0.81144663840096909"/>
          <c:h val="0.805242414787429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 21. G 22.'!$L$35</c:f>
              <c:strCache>
                <c:ptCount val="1"/>
                <c:pt idx="0">
                  <c:v>   Domáci ● Visitors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21. G 22.'!$M$34:$Q$34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'G 21. G 22.'!$M$35:$Q$35</c:f>
              <c:numCache>
                <c:formatCode>#,##0</c:formatCode>
                <c:ptCount val="5"/>
                <c:pt idx="0">
                  <c:v>2996.62</c:v>
                </c:pt>
                <c:pt idx="1">
                  <c:v>3213.0909999999999</c:v>
                </c:pt>
                <c:pt idx="2">
                  <c:v>3340.38</c:v>
                </c:pt>
                <c:pt idx="3">
                  <c:v>3957.84</c:v>
                </c:pt>
                <c:pt idx="4">
                  <c:v>2355.9960000000001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F5-45DB-B80A-3ABC7523A182}"/>
            </c:ext>
          </c:extLst>
        </c:ser>
        <c:ser>
          <c:idx val="1"/>
          <c:order val="1"/>
          <c:tx>
            <c:strRef>
              <c:f>'G 21. G 22.'!$L$36</c:f>
              <c:strCache>
                <c:ptCount val="1"/>
                <c:pt idx="0">
                  <c:v>   Zahraniční ● Foreign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21. G 22.'!$M$34:$Q$34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'G 21. G 22.'!$M$36:$Q$36</c:f>
              <c:numCache>
                <c:formatCode>#,##0</c:formatCode>
                <c:ptCount val="5"/>
                <c:pt idx="0">
                  <c:v>2027.009</c:v>
                </c:pt>
                <c:pt idx="1">
                  <c:v>2162.384</c:v>
                </c:pt>
                <c:pt idx="2">
                  <c:v>2256.027</c:v>
                </c:pt>
                <c:pt idx="3">
                  <c:v>2475.0940000000001</c:v>
                </c:pt>
                <c:pt idx="4">
                  <c:v>854.01099999999997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F5-45DB-B80A-3ABC7523A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90770559"/>
        <c:axId val="290777215"/>
      </c:barChart>
      <c:catAx>
        <c:axId val="290770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90777215"/>
        <c:crosses val="autoZero"/>
        <c:auto val="1"/>
        <c:lblAlgn val="ctr"/>
        <c:lblOffset val="100"/>
        <c:noMultiLvlLbl val="0"/>
      </c:catAx>
      <c:valAx>
        <c:axId val="290777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90770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94754899286549"/>
          <c:y val="0.10701172029333871"/>
          <c:w val="0.59803677432882874"/>
          <c:h val="0.6519139612052997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C13-44EE-8AC2-8A3DF0A44662}"/>
              </c:ext>
            </c:extLst>
          </c:dPt>
          <c:dPt>
            <c:idx val="1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C13-44EE-8AC2-8A3DF0A44662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C13-44EE-8AC2-8A3DF0A44662}"/>
              </c:ext>
            </c:extLst>
          </c:dPt>
          <c:dLbls>
            <c:dLbl>
              <c:idx val="0"/>
              <c:layout>
                <c:manualLayout>
                  <c:x val="-4.6044120517993239E-2"/>
                  <c:y val="0.19306298424408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C13-44EE-8AC2-8A3DF0A44662}"/>
                </c:ext>
              </c:extLst>
            </c:dLbl>
            <c:dLbl>
              <c:idx val="1"/>
              <c:layout>
                <c:manualLayout>
                  <c:x val="0.11412565164891579"/>
                  <c:y val="-0.2770061399982660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C13-44EE-8AC2-8A3DF0A44662}"/>
                </c:ext>
              </c:extLst>
            </c:dLbl>
            <c:dLbl>
              <c:idx val="2"/>
              <c:layout>
                <c:manualLayout>
                  <c:x val="8.0199706441653404E-2"/>
                  <c:y val="-8.225753217973502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C13-44EE-8AC2-8A3DF0A4466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'G23. G 24.'!$J$9:$J$11</c:f>
              <c:strCache>
                <c:ptCount val="3"/>
                <c:pt idx="0">
                  <c:v>Zhodnocovaný ● Recovered</c:v>
                </c:pt>
                <c:pt idx="1">
                  <c:v>Zneškodňovaný ● Disposed</c:v>
                </c:pt>
                <c:pt idx="2">
                  <c:v>Zhromažďovaný ● Temporary stored</c:v>
                </c:pt>
              </c:strCache>
            </c:strRef>
          </c:cat>
          <c:val>
            <c:numRef>
              <c:f>'G23. G 24.'!$L$9:$L$11</c:f>
              <c:numCache>
                <c:formatCode>#\ ##0.0</c:formatCode>
                <c:ptCount val="3"/>
                <c:pt idx="0">
                  <c:v>1252035.2</c:v>
                </c:pt>
                <c:pt idx="1">
                  <c:v>1178348.3</c:v>
                </c:pt>
                <c:pt idx="2">
                  <c:v>3655.9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C13-44EE-8AC2-8A3DF0A44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D6A-4698-AD43-A846CBC439FF}"/>
              </c:ext>
            </c:extLst>
          </c:dPt>
          <c:dPt>
            <c:idx val="1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D6A-4698-AD43-A846CBC439FF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FD6A-4698-AD43-A846CBC439FF}"/>
              </c:ext>
            </c:extLst>
          </c:dPt>
          <c:dLbls>
            <c:dLbl>
              <c:idx val="0"/>
              <c:layout>
                <c:manualLayout>
                  <c:x val="3.1926727909011375E-2"/>
                  <c:y val="4.85301837270341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D6A-4698-AD43-A846CBC439FF}"/>
                </c:ext>
              </c:extLst>
            </c:dLbl>
            <c:dLbl>
              <c:idx val="1"/>
              <c:layout>
                <c:manualLayout>
                  <c:x val="-7.2668635170603679E-2"/>
                  <c:y val="-0.1039607028288130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D6A-4698-AD43-A846CBC439FF}"/>
                </c:ext>
              </c:extLst>
            </c:dLbl>
            <c:dLbl>
              <c:idx val="2"/>
              <c:layout>
                <c:manualLayout>
                  <c:x val="-0.10058421681123578"/>
                  <c:y val="-1.0781586433432349E-3"/>
                </c:manualLayout>
              </c:layout>
              <c:tx>
                <c:rich>
                  <a:bodyPr/>
                  <a:lstStyle/>
                  <a:p>
                    <a:fld id="{D910B811-369E-4B9F-BDA4-8F4118402273}" type="PERCENTAGE">
                      <a:rPr lang="en-US" baseline="0"/>
                      <a:pPr/>
                      <a:t>[PERCENTO]</a:t>
                    </a:fld>
                    <a:endParaRPr lang="sk-SK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FD6A-4698-AD43-A846CBC439F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'G23. G 24.'!$J$9:$J$11</c:f>
              <c:strCache>
                <c:ptCount val="3"/>
                <c:pt idx="0">
                  <c:v>Zhodnocovaný ● Recovered</c:v>
                </c:pt>
                <c:pt idx="1">
                  <c:v>Zneškodňovaný ● Disposed</c:v>
                </c:pt>
                <c:pt idx="2">
                  <c:v>Zhromažďovaný ● Temporary stored</c:v>
                </c:pt>
              </c:strCache>
            </c:strRef>
          </c:cat>
          <c:val>
            <c:numRef>
              <c:f>'G23. G 24.'!$K$9:$K$11</c:f>
              <c:numCache>
                <c:formatCode>#\ ##0.0</c:formatCode>
                <c:ptCount val="3"/>
                <c:pt idx="0">
                  <c:v>573526</c:v>
                </c:pt>
                <c:pt idx="1">
                  <c:v>1304075.7</c:v>
                </c:pt>
                <c:pt idx="2">
                  <c:v>10854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6A-4698-AD43-A846CBC43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8721815084892683"/>
          <c:y val="0.78995044747661936"/>
          <c:w val="0.50931408573928261"/>
          <c:h val="0.18227180887725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386269200102724E-2"/>
          <c:y val="4.6136095912705177E-2"/>
          <c:w val="0.87903096099144196"/>
          <c:h val="0.73541544716982321"/>
        </c:manualLayout>
      </c:layout>
      <c:lineChart>
        <c:grouping val="standard"/>
        <c:varyColors val="0"/>
        <c:ser>
          <c:idx val="0"/>
          <c:order val="0"/>
          <c:tx>
            <c:strRef>
              <c:f>'G23. G 24.'!$J$31</c:f>
              <c:strCache>
                <c:ptCount val="1"/>
                <c:pt idx="0">
                  <c:v>Dĺžka vodovodnej siete bez prípojok ● Length of water-supply system excl. pipe connections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'G23. G 24.'!$K$30:$AI$30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'G23. G 24.'!$K$31:$AI$31</c:f>
              <c:numCache>
                <c:formatCode>#,##0</c:formatCode>
                <c:ptCount val="25"/>
                <c:pt idx="0">
                  <c:v>21691</c:v>
                </c:pt>
                <c:pt idx="1">
                  <c:v>21700</c:v>
                </c:pt>
                <c:pt idx="2">
                  <c:v>22196</c:v>
                </c:pt>
                <c:pt idx="3">
                  <c:v>22863</c:v>
                </c:pt>
                <c:pt idx="4">
                  <c:v>23260</c:v>
                </c:pt>
                <c:pt idx="5">
                  <c:v>23393</c:v>
                </c:pt>
                <c:pt idx="6">
                  <c:v>23781</c:v>
                </c:pt>
                <c:pt idx="7">
                  <c:v>24896</c:v>
                </c:pt>
                <c:pt idx="8">
                  <c:v>25185</c:v>
                </c:pt>
                <c:pt idx="9">
                  <c:v>25660</c:v>
                </c:pt>
                <c:pt idx="10">
                  <c:v>26166</c:v>
                </c:pt>
                <c:pt idx="11">
                  <c:v>27760</c:v>
                </c:pt>
                <c:pt idx="12">
                  <c:v>28325</c:v>
                </c:pt>
                <c:pt idx="13">
                  <c:v>27530</c:v>
                </c:pt>
                <c:pt idx="14">
                  <c:v>28092</c:v>
                </c:pt>
                <c:pt idx="15">
                  <c:v>28776</c:v>
                </c:pt>
                <c:pt idx="16">
                  <c:v>29088</c:v>
                </c:pt>
                <c:pt idx="17">
                  <c:v>29211</c:v>
                </c:pt>
                <c:pt idx="18">
                  <c:v>29438</c:v>
                </c:pt>
                <c:pt idx="19">
                  <c:v>29674</c:v>
                </c:pt>
                <c:pt idx="20">
                  <c:v>30079</c:v>
                </c:pt>
                <c:pt idx="21">
                  <c:v>30307</c:v>
                </c:pt>
                <c:pt idx="22">
                  <c:v>30528</c:v>
                </c:pt>
                <c:pt idx="23">
                  <c:v>30757</c:v>
                </c:pt>
                <c:pt idx="24">
                  <c:v>30988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3A-472F-87C9-9865BB3835B1}"/>
            </c:ext>
          </c:extLst>
        </c:ser>
        <c:ser>
          <c:idx val="1"/>
          <c:order val="1"/>
          <c:tx>
            <c:strRef>
              <c:f>'G23. G 24.'!$J$32</c:f>
              <c:strCache>
                <c:ptCount val="1"/>
                <c:pt idx="0">
                  <c:v>Dĺžka kanalizačnej siete bez prípojok ● Length of sewage system excl. pipe connections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'G23. G 24.'!$K$30:$AI$30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'G23. G 24.'!$K$32:$AI$32</c:f>
              <c:numCache>
                <c:formatCode>#,##0</c:formatCode>
                <c:ptCount val="25"/>
                <c:pt idx="0">
                  <c:v>5789</c:v>
                </c:pt>
                <c:pt idx="1">
                  <c:v>5867</c:v>
                </c:pt>
                <c:pt idx="2">
                  <c:v>5964</c:v>
                </c:pt>
                <c:pt idx="3">
                  <c:v>6041</c:v>
                </c:pt>
                <c:pt idx="4">
                  <c:v>6308</c:v>
                </c:pt>
                <c:pt idx="5">
                  <c:v>6372</c:v>
                </c:pt>
                <c:pt idx="6">
                  <c:v>6658</c:v>
                </c:pt>
                <c:pt idx="7">
                  <c:v>6853</c:v>
                </c:pt>
                <c:pt idx="8">
                  <c:v>7018</c:v>
                </c:pt>
                <c:pt idx="9">
                  <c:v>7542</c:v>
                </c:pt>
                <c:pt idx="10">
                  <c:v>7724</c:v>
                </c:pt>
                <c:pt idx="11">
                  <c:v>8770</c:v>
                </c:pt>
                <c:pt idx="12">
                  <c:v>9595</c:v>
                </c:pt>
                <c:pt idx="13">
                  <c:v>9657</c:v>
                </c:pt>
                <c:pt idx="14">
                  <c:v>10751</c:v>
                </c:pt>
                <c:pt idx="15">
                  <c:v>11209</c:v>
                </c:pt>
                <c:pt idx="16">
                  <c:v>11654</c:v>
                </c:pt>
                <c:pt idx="17">
                  <c:v>12045</c:v>
                </c:pt>
                <c:pt idx="18">
                  <c:v>12564</c:v>
                </c:pt>
                <c:pt idx="19">
                  <c:v>12834</c:v>
                </c:pt>
                <c:pt idx="20">
                  <c:v>13731</c:v>
                </c:pt>
                <c:pt idx="21">
                  <c:v>14067</c:v>
                </c:pt>
                <c:pt idx="22">
                  <c:v>14414</c:v>
                </c:pt>
                <c:pt idx="23">
                  <c:v>14604</c:v>
                </c:pt>
                <c:pt idx="24">
                  <c:v>14858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3A-472F-87C9-9865BB383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2903439"/>
        <c:axId val="1462901359"/>
      </c:lineChart>
      <c:catAx>
        <c:axId val="1462903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62901359"/>
        <c:crosses val="autoZero"/>
        <c:auto val="1"/>
        <c:lblAlgn val="ctr"/>
        <c:lblOffset val="100"/>
        <c:tickLblSkip val="2"/>
        <c:noMultiLvlLbl val="0"/>
      </c:catAx>
      <c:valAx>
        <c:axId val="1462901359"/>
        <c:scaling>
          <c:orientation val="minMax"/>
          <c:max val="31000"/>
          <c:min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62903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21667791526059"/>
          <c:y val="6.1659622491417633E-2"/>
          <c:w val="0.84527082114735652"/>
          <c:h val="0.73418342916500945"/>
        </c:manualLayout>
      </c:layout>
      <c:lineChart>
        <c:grouping val="standard"/>
        <c:varyColors val="0"/>
        <c:ser>
          <c:idx val="0"/>
          <c:order val="0"/>
          <c:tx>
            <c:strRef>
              <c:f>'G 2. G 3.'!$P$32</c:f>
              <c:strCache>
                <c:ptCount val="1"/>
                <c:pt idx="0">
                  <c:v>Muži ●  Male                                                          
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2. G 3.'!$Q$31:$BE$31</c:f>
              <c:numCache>
                <c:formatCode>General</c:formatCode>
                <c:ptCount val="4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</c:numCache>
            </c:numRef>
          </c:cat>
          <c:val>
            <c:numRef>
              <c:f>'G 2. G 3.'!$Q$32:$BE$32</c:f>
              <c:numCache>
                <c:formatCode>0.0</c:formatCode>
                <c:ptCount val="41"/>
                <c:pt idx="0">
                  <c:v>66.75</c:v>
                </c:pt>
                <c:pt idx="1">
                  <c:v>66.8</c:v>
                </c:pt>
                <c:pt idx="2">
                  <c:v>66.989999999999995</c:v>
                </c:pt>
                <c:pt idx="3">
                  <c:v>66.64</c:v>
                </c:pt>
                <c:pt idx="4">
                  <c:v>66.790000000000006</c:v>
                </c:pt>
                <c:pt idx="5">
                  <c:v>66.92</c:v>
                </c:pt>
                <c:pt idx="6">
                  <c:v>67.069999999999993</c:v>
                </c:pt>
                <c:pt idx="7">
                  <c:v>67.239999999999995</c:v>
                </c:pt>
                <c:pt idx="8">
                  <c:v>67.12</c:v>
                </c:pt>
                <c:pt idx="9">
                  <c:v>66.88</c:v>
                </c:pt>
                <c:pt idx="10">
                  <c:v>66.650000000000006</c:v>
                </c:pt>
                <c:pt idx="11">
                  <c:v>66.77</c:v>
                </c:pt>
                <c:pt idx="12">
                  <c:v>67.58</c:v>
                </c:pt>
                <c:pt idx="13">
                  <c:v>68.34</c:v>
                </c:pt>
                <c:pt idx="14">
                  <c:v>68.34</c:v>
                </c:pt>
                <c:pt idx="15">
                  <c:v>68.39</c:v>
                </c:pt>
                <c:pt idx="16">
                  <c:v>68.87</c:v>
                </c:pt>
                <c:pt idx="17">
                  <c:v>68.89</c:v>
                </c:pt>
                <c:pt idx="18">
                  <c:v>68.61</c:v>
                </c:pt>
                <c:pt idx="19">
                  <c:v>68.95</c:v>
                </c:pt>
                <c:pt idx="20">
                  <c:v>69.14</c:v>
                </c:pt>
                <c:pt idx="21">
                  <c:v>69.510000000000005</c:v>
                </c:pt>
                <c:pt idx="22">
                  <c:v>69.77</c:v>
                </c:pt>
                <c:pt idx="23">
                  <c:v>69.77</c:v>
                </c:pt>
                <c:pt idx="24">
                  <c:v>70.290000000000006</c:v>
                </c:pt>
                <c:pt idx="25">
                  <c:v>70.11</c:v>
                </c:pt>
                <c:pt idx="26">
                  <c:v>70.400000000000006</c:v>
                </c:pt>
                <c:pt idx="27">
                  <c:v>70.510000000000005</c:v>
                </c:pt>
                <c:pt idx="28">
                  <c:v>70.849999999999994</c:v>
                </c:pt>
                <c:pt idx="29">
                  <c:v>71.27</c:v>
                </c:pt>
                <c:pt idx="30">
                  <c:v>71.62</c:v>
                </c:pt>
                <c:pt idx="31">
                  <c:v>72.17</c:v>
                </c:pt>
                <c:pt idx="32">
                  <c:v>72.47</c:v>
                </c:pt>
                <c:pt idx="33">
                  <c:v>72.900000000000006</c:v>
                </c:pt>
                <c:pt idx="34">
                  <c:v>73.19</c:v>
                </c:pt>
                <c:pt idx="35">
                  <c:v>73.03</c:v>
                </c:pt>
                <c:pt idx="36">
                  <c:v>73.709999999999994</c:v>
                </c:pt>
                <c:pt idx="37">
                  <c:v>73.75</c:v>
                </c:pt>
                <c:pt idx="38">
                  <c:v>73.709999999999994</c:v>
                </c:pt>
                <c:pt idx="39">
                  <c:v>74.31</c:v>
                </c:pt>
                <c:pt idx="40">
                  <c:v>73.47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DC-4581-926F-CCA660D3C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3132959"/>
        <c:axId val="1413130463"/>
      </c:lineChart>
      <c:lineChart>
        <c:grouping val="standard"/>
        <c:varyColors val="0"/>
        <c:ser>
          <c:idx val="1"/>
          <c:order val="1"/>
          <c:tx>
            <c:strRef>
              <c:f>'G 2. G 3.'!$P$33</c:f>
              <c:strCache>
                <c:ptCount val="1"/>
                <c:pt idx="0">
                  <c:v>Ženy ●  Female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2. G 3.'!$Q$31:$BE$31</c:f>
              <c:numCache>
                <c:formatCode>General</c:formatCode>
                <c:ptCount val="4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</c:numCache>
            </c:numRef>
          </c:cat>
          <c:val>
            <c:numRef>
              <c:f>'G 2. G 3.'!$Q$33:$BE$33</c:f>
              <c:numCache>
                <c:formatCode>0.0</c:formatCode>
                <c:ptCount val="41"/>
                <c:pt idx="0">
                  <c:v>74.239999999999995</c:v>
                </c:pt>
                <c:pt idx="1">
                  <c:v>74.63</c:v>
                </c:pt>
                <c:pt idx="2">
                  <c:v>74.72</c:v>
                </c:pt>
                <c:pt idx="3">
                  <c:v>74.5</c:v>
                </c:pt>
                <c:pt idx="4">
                  <c:v>74.89</c:v>
                </c:pt>
                <c:pt idx="5">
                  <c:v>74.73</c:v>
                </c:pt>
                <c:pt idx="6">
                  <c:v>74.959999999999994</c:v>
                </c:pt>
                <c:pt idx="7">
                  <c:v>75.11</c:v>
                </c:pt>
                <c:pt idx="8">
                  <c:v>75.48</c:v>
                </c:pt>
                <c:pt idx="9">
                  <c:v>75.36</c:v>
                </c:pt>
                <c:pt idx="10">
                  <c:v>75.430000000000007</c:v>
                </c:pt>
                <c:pt idx="11">
                  <c:v>75.209999999999994</c:v>
                </c:pt>
                <c:pt idx="12">
                  <c:v>76.27</c:v>
                </c:pt>
                <c:pt idx="13">
                  <c:v>76.650000000000006</c:v>
                </c:pt>
                <c:pt idx="14">
                  <c:v>76.48</c:v>
                </c:pt>
                <c:pt idx="15">
                  <c:v>76.33</c:v>
                </c:pt>
                <c:pt idx="16">
                  <c:v>76.8</c:v>
                </c:pt>
                <c:pt idx="17">
                  <c:v>76.72</c:v>
                </c:pt>
                <c:pt idx="18">
                  <c:v>76.7</c:v>
                </c:pt>
                <c:pt idx="19">
                  <c:v>77.03</c:v>
                </c:pt>
                <c:pt idx="20">
                  <c:v>77.22</c:v>
                </c:pt>
                <c:pt idx="21">
                  <c:v>77.540000000000006</c:v>
                </c:pt>
                <c:pt idx="22">
                  <c:v>77.569999999999993</c:v>
                </c:pt>
                <c:pt idx="23">
                  <c:v>77.62</c:v>
                </c:pt>
                <c:pt idx="24">
                  <c:v>77.83</c:v>
                </c:pt>
                <c:pt idx="25">
                  <c:v>77.900000000000006</c:v>
                </c:pt>
                <c:pt idx="26">
                  <c:v>78.2</c:v>
                </c:pt>
                <c:pt idx="27">
                  <c:v>78.08</c:v>
                </c:pt>
                <c:pt idx="28">
                  <c:v>78.73</c:v>
                </c:pt>
                <c:pt idx="29">
                  <c:v>78.739999999999995</c:v>
                </c:pt>
                <c:pt idx="30">
                  <c:v>78.84</c:v>
                </c:pt>
                <c:pt idx="31">
                  <c:v>79.349999999999994</c:v>
                </c:pt>
                <c:pt idx="32">
                  <c:v>79.45</c:v>
                </c:pt>
                <c:pt idx="33">
                  <c:v>79.61</c:v>
                </c:pt>
                <c:pt idx="34">
                  <c:v>80</c:v>
                </c:pt>
                <c:pt idx="35">
                  <c:v>79.73</c:v>
                </c:pt>
                <c:pt idx="36">
                  <c:v>80.41</c:v>
                </c:pt>
                <c:pt idx="37">
                  <c:v>80.34</c:v>
                </c:pt>
                <c:pt idx="38">
                  <c:v>80.349999999999994</c:v>
                </c:pt>
                <c:pt idx="39">
                  <c:v>80.84</c:v>
                </c:pt>
                <c:pt idx="40">
                  <c:v>80.17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DC-4581-926F-CCA660D3C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5800351"/>
        <c:axId val="1645798687"/>
      </c:lineChart>
      <c:catAx>
        <c:axId val="1413132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13130463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413130463"/>
        <c:scaling>
          <c:orientation val="minMax"/>
          <c:min val="6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13132959"/>
        <c:crosses val="autoZero"/>
        <c:crossBetween val="midCat"/>
      </c:valAx>
      <c:valAx>
        <c:axId val="1645798687"/>
        <c:scaling>
          <c:orientation val="minMax"/>
          <c:max val="3"/>
        </c:scaling>
        <c:delete val="1"/>
        <c:axPos val="r"/>
        <c:numFmt formatCode="0.0" sourceLinked="1"/>
        <c:majorTickMark val="out"/>
        <c:minorTickMark val="none"/>
        <c:tickLblPos val="nextTo"/>
        <c:crossAx val="1645800351"/>
        <c:crosses val="max"/>
        <c:crossBetween val="between"/>
      </c:valAx>
      <c:catAx>
        <c:axId val="16458003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4579868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8738987626546687E-2"/>
          <c:y val="0.89348589169797765"/>
          <c:w val="0.95126101237345329"/>
          <c:h val="8.5058174783075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</c:spPr>
          <c:dPt>
            <c:idx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7B8E-4C6A-8EE7-309214241867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8E-4C6A-8EE7-309214241867}"/>
              </c:ext>
            </c:extLst>
          </c:dPt>
          <c:dLbls>
            <c:dLbl>
              <c:idx val="0"/>
              <c:layout>
                <c:manualLayout>
                  <c:x val="-0.23219277280460515"/>
                  <c:y val="-2.713182156922338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40773AA-E490-4A0C-A6D0-F84E350B30CB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616653342075245"/>
                      <c:h val="0.12641847997454689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7B8E-4C6A-8EE7-30921424186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8E-4C6A-8EE7-3092142418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'G23. G 24.'!$K$36:$L$36</c:f>
              <c:numCache>
                <c:formatCode>General</c:formatCode>
                <c:ptCount val="2"/>
                <c:pt idx="0">
                  <c:v>89.8</c:v>
                </c:pt>
                <c:pt idx="1">
                  <c:v>10.200000000000003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8E-4C6A-8EE7-309214241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91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</c:spPr>
          <c:dPt>
            <c:idx val="0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02E-4AC7-871D-CD6745A0C974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2E-4AC7-871D-CD6745A0C974}"/>
              </c:ext>
            </c:extLst>
          </c:dPt>
          <c:dLbls>
            <c:dLbl>
              <c:idx val="0"/>
              <c:layout>
                <c:manualLayout>
                  <c:x val="-0.31600239970003752"/>
                  <c:y val="-6.92693073804578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40773AA-E490-4A0C-A6D0-F84E350B30CB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616653342075245"/>
                      <c:h val="0.12641847997454689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902E-4AC7-871D-CD6745A0C97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2E-4AC7-871D-CD6745A0C9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'G23. G 24.'!$K$37:$L$37</c:f>
              <c:numCache>
                <c:formatCode>General</c:formatCode>
                <c:ptCount val="2"/>
                <c:pt idx="0">
                  <c:v>69.7</c:v>
                </c:pt>
                <c:pt idx="1">
                  <c:v>30.299999999999997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2E-4AC7-871D-CD6745A0C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371710200724256E-2"/>
          <c:y val="3.496225227980413E-2"/>
          <c:w val="0.91863175750625448"/>
          <c:h val="0.6537180365679632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 25. M3'!$N$13</c:f>
              <c:strCache>
                <c:ptCount val="1"/>
                <c:pt idx="0">
                  <c:v>  Prírodné vedy ●  Natural sciences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 25. M3'!$O$12:$S$12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'G 25. M3'!$O$13:$S$13</c:f>
              <c:numCache>
                <c:formatCode>0.0</c:formatCode>
                <c:ptCount val="5"/>
                <c:pt idx="0">
                  <c:v>104.3</c:v>
                </c:pt>
                <c:pt idx="1">
                  <c:v>146.5</c:v>
                </c:pt>
                <c:pt idx="2">
                  <c:v>149.1</c:v>
                </c:pt>
                <c:pt idx="3">
                  <c:v>157</c:v>
                </c:pt>
                <c:pt idx="4">
                  <c:v>188.7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D0-4AC8-9925-9ECB6B37A16D}"/>
            </c:ext>
          </c:extLst>
        </c:ser>
        <c:ser>
          <c:idx val="1"/>
          <c:order val="1"/>
          <c:tx>
            <c:strRef>
              <c:f>'G 25. M3'!$N$14</c:f>
              <c:strCache>
                <c:ptCount val="1"/>
                <c:pt idx="0">
                  <c:v>  Technické vedy ● Technological sciences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numRef>
              <c:f>'G 25. M3'!$O$12:$S$12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'G 25. M3'!$O$14:$S$14</c:f>
              <c:numCache>
                <c:formatCode>0.0</c:formatCode>
                <c:ptCount val="5"/>
                <c:pt idx="0">
                  <c:v>357.4</c:v>
                </c:pt>
                <c:pt idx="1">
                  <c:v>435.4</c:v>
                </c:pt>
                <c:pt idx="2">
                  <c:v>441.4</c:v>
                </c:pt>
                <c:pt idx="3">
                  <c:v>451.8</c:v>
                </c:pt>
                <c:pt idx="4">
                  <c:v>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D0-4AC8-9925-9ECB6B37A16D}"/>
            </c:ext>
          </c:extLst>
        </c:ser>
        <c:ser>
          <c:idx val="2"/>
          <c:order val="2"/>
          <c:tx>
            <c:strRef>
              <c:f>'G 25. M3'!$N$15</c:f>
              <c:strCache>
                <c:ptCount val="1"/>
                <c:pt idx="0">
                  <c:v>  Lekárske a farmaceutické vedy ●  Medical and pharmaceutical sciences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numRef>
              <c:f>'G 25. M3'!$O$12:$S$12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'G 25. M3'!$O$15:$S$15</c:f>
              <c:numCache>
                <c:formatCode>0.0</c:formatCode>
                <c:ptCount val="5"/>
                <c:pt idx="0">
                  <c:v>42.6</c:v>
                </c:pt>
                <c:pt idx="1">
                  <c:v>38.200000000000003</c:v>
                </c:pt>
                <c:pt idx="2">
                  <c:v>36.200000000000003</c:v>
                </c:pt>
                <c:pt idx="3">
                  <c:v>40.4</c:v>
                </c:pt>
                <c:pt idx="4">
                  <c:v>60.3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D0-4AC8-9925-9ECB6B37A16D}"/>
            </c:ext>
          </c:extLst>
        </c:ser>
        <c:ser>
          <c:idx val="3"/>
          <c:order val="3"/>
          <c:tx>
            <c:strRef>
              <c:f>'G 25. M3'!$N$16</c:f>
              <c:strCache>
                <c:ptCount val="1"/>
                <c:pt idx="0">
                  <c:v>  Pôdohospodárske vedy ● Agricultural sciences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'G 25. M3'!$O$12:$S$12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'G 25. M3'!$O$16:$S$16</c:f>
              <c:numCache>
                <c:formatCode>0.0</c:formatCode>
                <c:ptCount val="5"/>
                <c:pt idx="0">
                  <c:v>40.299999999999997</c:v>
                </c:pt>
                <c:pt idx="1">
                  <c:v>39.1</c:v>
                </c:pt>
                <c:pt idx="2">
                  <c:v>36.1</c:v>
                </c:pt>
                <c:pt idx="3">
                  <c:v>36.200000000000003</c:v>
                </c:pt>
                <c:pt idx="4">
                  <c:v>28.7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D0-4AC8-9925-9ECB6B37A16D}"/>
            </c:ext>
          </c:extLst>
        </c:ser>
        <c:ser>
          <c:idx val="4"/>
          <c:order val="4"/>
          <c:tx>
            <c:strRef>
              <c:f>'G 25. M3'!$N$17</c:f>
              <c:strCache>
                <c:ptCount val="1"/>
                <c:pt idx="0">
                  <c:v>  Spoločenské vedy ● Social sciences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'G 25. M3'!$O$12:$S$12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'G 25. M3'!$O$17:$S$17</c:f>
              <c:numCache>
                <c:formatCode>0.0</c:formatCode>
                <c:ptCount val="5"/>
                <c:pt idx="0">
                  <c:v>63.5</c:v>
                </c:pt>
                <c:pt idx="1">
                  <c:v>54</c:v>
                </c:pt>
                <c:pt idx="2">
                  <c:v>48.9</c:v>
                </c:pt>
                <c:pt idx="3">
                  <c:v>47.2</c:v>
                </c:pt>
                <c:pt idx="4">
                  <c:v>53.7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D0-4AC8-9925-9ECB6B37A16D}"/>
            </c:ext>
          </c:extLst>
        </c:ser>
        <c:ser>
          <c:idx val="5"/>
          <c:order val="5"/>
          <c:tx>
            <c:strRef>
              <c:f>'G 25. M3'!$N$18</c:f>
              <c:strCache>
                <c:ptCount val="1"/>
                <c:pt idx="0">
                  <c:v>  Humanitné vedy ● Humanities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cat>
            <c:numRef>
              <c:f>'G 25. M3'!$O$12:$S$12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'G 25. M3'!$O$18:$S$18</c:f>
              <c:numCache>
                <c:formatCode>0.0</c:formatCode>
                <c:ptCount val="5"/>
                <c:pt idx="0">
                  <c:v>32.799999999999997</c:v>
                </c:pt>
                <c:pt idx="1">
                  <c:v>35.700000000000003</c:v>
                </c:pt>
                <c:pt idx="2">
                  <c:v>39.200000000000003</c:v>
                </c:pt>
                <c:pt idx="3">
                  <c:v>44</c:v>
                </c:pt>
                <c:pt idx="4">
                  <c:v>47.6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DD0-4AC8-9925-9ECB6B37A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100"/>
        <c:axId val="968413408"/>
        <c:axId val="968417568"/>
      </c:barChart>
      <c:catAx>
        <c:axId val="968413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968417568"/>
        <c:crosses val="autoZero"/>
        <c:auto val="1"/>
        <c:lblAlgn val="ctr"/>
        <c:lblOffset val="100"/>
        <c:noMultiLvlLbl val="0"/>
      </c:catAx>
      <c:valAx>
        <c:axId val="968417568"/>
        <c:scaling>
          <c:orientation val="minMax"/>
          <c:max val="8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968413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3678704661267147E-2"/>
          <c:y val="0.85776494855268293"/>
          <c:w val="0.96131172160046963"/>
          <c:h val="0.123164732021969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346475643613135"/>
          <c:y val="4.6554934823091247E-2"/>
          <c:w val="0.55335834825700947"/>
          <c:h val="0.910245311514831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 4.'!$N$8</c:f>
              <c:strCache>
                <c:ptCount val="1"/>
                <c:pt idx="0">
                  <c:v>Spolu ●  Total                                                       
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'G 4.'!$M$9:$M$42</c:f>
              <c:strCache>
                <c:ptCount val="34"/>
                <c:pt idx="0">
                  <c:v>do / up to 300</c:v>
                </c:pt>
                <c:pt idx="1">
                  <c:v>300,01 - 400</c:v>
                </c:pt>
                <c:pt idx="2">
                  <c:v>400,01 - 500</c:v>
                </c:pt>
                <c:pt idx="3">
                  <c:v>500,01 - 600</c:v>
                </c:pt>
                <c:pt idx="4">
                  <c:v>600,01 - 700</c:v>
                </c:pt>
                <c:pt idx="5">
                  <c:v>700,01 - 800</c:v>
                </c:pt>
                <c:pt idx="6">
                  <c:v>800,01 - 900</c:v>
                </c:pt>
                <c:pt idx="7">
                  <c:v>900,01 - 1 000</c:v>
                </c:pt>
                <c:pt idx="8">
                  <c:v>1 000,01 - 1 100</c:v>
                </c:pt>
                <c:pt idx="9">
                  <c:v>1 100,01 - 1 200</c:v>
                </c:pt>
                <c:pt idx="10">
                  <c:v>1 200,01 - 1 300</c:v>
                </c:pt>
                <c:pt idx="11">
                  <c:v>1 300,01 - 1 400</c:v>
                </c:pt>
                <c:pt idx="12">
                  <c:v>1 400,01 - 1 500</c:v>
                </c:pt>
                <c:pt idx="13">
                  <c:v>1 500,01 - 1 600</c:v>
                </c:pt>
                <c:pt idx="14">
                  <c:v>1 600,01 - 1 700</c:v>
                </c:pt>
                <c:pt idx="15">
                  <c:v>1 700,01 - 1 800</c:v>
                </c:pt>
                <c:pt idx="16">
                  <c:v>1 800,01 - 1 900</c:v>
                </c:pt>
                <c:pt idx="17">
                  <c:v>1 900,01 - 2 000</c:v>
                </c:pt>
                <c:pt idx="18">
                  <c:v>2 000,01 - 2 100</c:v>
                </c:pt>
                <c:pt idx="19">
                  <c:v>2 100,01 - 2 200</c:v>
                </c:pt>
                <c:pt idx="20">
                  <c:v>2 200,01 - 2 300</c:v>
                </c:pt>
                <c:pt idx="21">
                  <c:v>2 300,01 - 2 400</c:v>
                </c:pt>
                <c:pt idx="22">
                  <c:v>2 400,01 - 2 500</c:v>
                </c:pt>
                <c:pt idx="23">
                  <c:v>2 500,01 - 2 600</c:v>
                </c:pt>
                <c:pt idx="24">
                  <c:v>2 600,01 - 2 700</c:v>
                </c:pt>
                <c:pt idx="25">
                  <c:v>2 700,01 - 2 800</c:v>
                </c:pt>
                <c:pt idx="26">
                  <c:v>2 800,01 - 2 900</c:v>
                </c:pt>
                <c:pt idx="27">
                  <c:v>2 900,01 - 3 000</c:v>
                </c:pt>
                <c:pt idx="28">
                  <c:v>3 000,01 - 3 100</c:v>
                </c:pt>
                <c:pt idx="29">
                  <c:v>3 100,01 - 3 200</c:v>
                </c:pt>
                <c:pt idx="30">
                  <c:v>3 200,01 - 3 300</c:v>
                </c:pt>
                <c:pt idx="31">
                  <c:v>3 300,01 - 3 400</c:v>
                </c:pt>
                <c:pt idx="32">
                  <c:v>3 400,01 - 3 500</c:v>
                </c:pt>
                <c:pt idx="33">
                  <c:v>3 500,01 a viac / and more</c:v>
                </c:pt>
              </c:strCache>
            </c:strRef>
          </c:cat>
          <c:val>
            <c:numRef>
              <c:f>'G 4.'!$N$9:$N$42</c:f>
              <c:numCache>
                <c:formatCode>0.0</c:formatCode>
                <c:ptCount val="34"/>
                <c:pt idx="0">
                  <c:v>1.48</c:v>
                </c:pt>
                <c:pt idx="1">
                  <c:v>0.92999999999999994</c:v>
                </c:pt>
                <c:pt idx="2">
                  <c:v>1.1099999999999999</c:v>
                </c:pt>
                <c:pt idx="3">
                  <c:v>5.26</c:v>
                </c:pt>
                <c:pt idx="4">
                  <c:v>7.1899999999999995</c:v>
                </c:pt>
                <c:pt idx="5">
                  <c:v>8.5300000000000011</c:v>
                </c:pt>
                <c:pt idx="6">
                  <c:v>9.3000000000000007</c:v>
                </c:pt>
                <c:pt idx="7">
                  <c:v>9.19</c:v>
                </c:pt>
                <c:pt idx="8">
                  <c:v>8.41</c:v>
                </c:pt>
                <c:pt idx="9">
                  <c:v>7.46</c:v>
                </c:pt>
                <c:pt idx="10">
                  <c:v>6.39</c:v>
                </c:pt>
                <c:pt idx="11">
                  <c:v>5.45</c:v>
                </c:pt>
                <c:pt idx="12">
                  <c:v>4.51</c:v>
                </c:pt>
                <c:pt idx="13">
                  <c:v>3.86</c:v>
                </c:pt>
                <c:pt idx="14">
                  <c:v>3.24</c:v>
                </c:pt>
                <c:pt idx="15">
                  <c:v>2.6799999999999997</c:v>
                </c:pt>
                <c:pt idx="16">
                  <c:v>2.21</c:v>
                </c:pt>
                <c:pt idx="17">
                  <c:v>1.73</c:v>
                </c:pt>
                <c:pt idx="18">
                  <c:v>1.5099999999999998</c:v>
                </c:pt>
                <c:pt idx="19">
                  <c:v>1.18</c:v>
                </c:pt>
                <c:pt idx="20">
                  <c:v>1.01</c:v>
                </c:pt>
                <c:pt idx="21">
                  <c:v>0.85</c:v>
                </c:pt>
                <c:pt idx="22">
                  <c:v>0.74</c:v>
                </c:pt>
                <c:pt idx="23">
                  <c:v>0.61</c:v>
                </c:pt>
                <c:pt idx="24">
                  <c:v>0.26</c:v>
                </c:pt>
                <c:pt idx="25">
                  <c:v>0.44999999999999996</c:v>
                </c:pt>
                <c:pt idx="26">
                  <c:v>0.39</c:v>
                </c:pt>
                <c:pt idx="27">
                  <c:v>0.34</c:v>
                </c:pt>
                <c:pt idx="28">
                  <c:v>0.32</c:v>
                </c:pt>
                <c:pt idx="29">
                  <c:v>0.25</c:v>
                </c:pt>
                <c:pt idx="30">
                  <c:v>0.22999999999999998</c:v>
                </c:pt>
                <c:pt idx="31">
                  <c:v>0.22</c:v>
                </c:pt>
                <c:pt idx="32">
                  <c:v>0.16999999999999998</c:v>
                </c:pt>
                <c:pt idx="33">
                  <c:v>2.12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C5-4EEC-BBCC-E5CF8F0BCF9E}"/>
            </c:ext>
          </c:extLst>
        </c:ser>
        <c:ser>
          <c:idx val="1"/>
          <c:order val="1"/>
          <c:tx>
            <c:strRef>
              <c:f>'G 4.'!$O$8</c:f>
              <c:strCache>
                <c:ptCount val="1"/>
                <c:pt idx="0">
                  <c:v>Muži ●  Male                                                          
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 4.'!$M$9:$M$42</c:f>
              <c:strCache>
                <c:ptCount val="34"/>
                <c:pt idx="0">
                  <c:v>do / up to 300</c:v>
                </c:pt>
                <c:pt idx="1">
                  <c:v>300,01 - 400</c:v>
                </c:pt>
                <c:pt idx="2">
                  <c:v>400,01 - 500</c:v>
                </c:pt>
                <c:pt idx="3">
                  <c:v>500,01 - 600</c:v>
                </c:pt>
                <c:pt idx="4">
                  <c:v>600,01 - 700</c:v>
                </c:pt>
                <c:pt idx="5">
                  <c:v>700,01 - 800</c:v>
                </c:pt>
                <c:pt idx="6">
                  <c:v>800,01 - 900</c:v>
                </c:pt>
                <c:pt idx="7">
                  <c:v>900,01 - 1 000</c:v>
                </c:pt>
                <c:pt idx="8">
                  <c:v>1 000,01 - 1 100</c:v>
                </c:pt>
                <c:pt idx="9">
                  <c:v>1 100,01 - 1 200</c:v>
                </c:pt>
                <c:pt idx="10">
                  <c:v>1 200,01 - 1 300</c:v>
                </c:pt>
                <c:pt idx="11">
                  <c:v>1 300,01 - 1 400</c:v>
                </c:pt>
                <c:pt idx="12">
                  <c:v>1 400,01 - 1 500</c:v>
                </c:pt>
                <c:pt idx="13">
                  <c:v>1 500,01 - 1 600</c:v>
                </c:pt>
                <c:pt idx="14">
                  <c:v>1 600,01 - 1 700</c:v>
                </c:pt>
                <c:pt idx="15">
                  <c:v>1 700,01 - 1 800</c:v>
                </c:pt>
                <c:pt idx="16">
                  <c:v>1 800,01 - 1 900</c:v>
                </c:pt>
                <c:pt idx="17">
                  <c:v>1 900,01 - 2 000</c:v>
                </c:pt>
                <c:pt idx="18">
                  <c:v>2 000,01 - 2 100</c:v>
                </c:pt>
                <c:pt idx="19">
                  <c:v>2 100,01 - 2 200</c:v>
                </c:pt>
                <c:pt idx="20">
                  <c:v>2 200,01 - 2 300</c:v>
                </c:pt>
                <c:pt idx="21">
                  <c:v>2 300,01 - 2 400</c:v>
                </c:pt>
                <c:pt idx="22">
                  <c:v>2 400,01 - 2 500</c:v>
                </c:pt>
                <c:pt idx="23">
                  <c:v>2 500,01 - 2 600</c:v>
                </c:pt>
                <c:pt idx="24">
                  <c:v>2 600,01 - 2 700</c:v>
                </c:pt>
                <c:pt idx="25">
                  <c:v>2 700,01 - 2 800</c:v>
                </c:pt>
                <c:pt idx="26">
                  <c:v>2 800,01 - 2 900</c:v>
                </c:pt>
                <c:pt idx="27">
                  <c:v>2 900,01 - 3 000</c:v>
                </c:pt>
                <c:pt idx="28">
                  <c:v>3 000,01 - 3 100</c:v>
                </c:pt>
                <c:pt idx="29">
                  <c:v>3 100,01 - 3 200</c:v>
                </c:pt>
                <c:pt idx="30">
                  <c:v>3 200,01 - 3 300</c:v>
                </c:pt>
                <c:pt idx="31">
                  <c:v>3 300,01 - 3 400</c:v>
                </c:pt>
                <c:pt idx="32">
                  <c:v>3 400,01 - 3 500</c:v>
                </c:pt>
                <c:pt idx="33">
                  <c:v>3 500,01 a viac / and more</c:v>
                </c:pt>
              </c:strCache>
            </c:strRef>
          </c:cat>
          <c:val>
            <c:numRef>
              <c:f>'G 4.'!$O$9:$O$42</c:f>
              <c:numCache>
                <c:formatCode>0.0</c:formatCode>
                <c:ptCount val="34"/>
                <c:pt idx="0">
                  <c:v>1.5499999999999998</c:v>
                </c:pt>
                <c:pt idx="1">
                  <c:v>0.68</c:v>
                </c:pt>
                <c:pt idx="2">
                  <c:v>0.75</c:v>
                </c:pt>
                <c:pt idx="3">
                  <c:v>5.1099999999999994</c:v>
                </c:pt>
                <c:pt idx="4">
                  <c:v>5.99</c:v>
                </c:pt>
                <c:pt idx="5">
                  <c:v>7.6999999999999993</c:v>
                </c:pt>
                <c:pt idx="6">
                  <c:v>7.8100000000000005</c:v>
                </c:pt>
                <c:pt idx="7">
                  <c:v>8.6000000000000014</c:v>
                </c:pt>
                <c:pt idx="8">
                  <c:v>8.14</c:v>
                </c:pt>
                <c:pt idx="9">
                  <c:v>7.43</c:v>
                </c:pt>
                <c:pt idx="10">
                  <c:v>6.46</c:v>
                </c:pt>
                <c:pt idx="11">
                  <c:v>5.5500000000000007</c:v>
                </c:pt>
                <c:pt idx="12">
                  <c:v>4.75</c:v>
                </c:pt>
                <c:pt idx="13">
                  <c:v>4.18</c:v>
                </c:pt>
                <c:pt idx="14">
                  <c:v>3.5300000000000002</c:v>
                </c:pt>
                <c:pt idx="15">
                  <c:v>3.04</c:v>
                </c:pt>
                <c:pt idx="16">
                  <c:v>2.6</c:v>
                </c:pt>
                <c:pt idx="17">
                  <c:v>2.14</c:v>
                </c:pt>
                <c:pt idx="18">
                  <c:v>1.96</c:v>
                </c:pt>
                <c:pt idx="19">
                  <c:v>1.5</c:v>
                </c:pt>
                <c:pt idx="20">
                  <c:v>1.3199999999999998</c:v>
                </c:pt>
                <c:pt idx="21">
                  <c:v>1.1000000000000001</c:v>
                </c:pt>
                <c:pt idx="22">
                  <c:v>0.97</c:v>
                </c:pt>
                <c:pt idx="23">
                  <c:v>0.79</c:v>
                </c:pt>
                <c:pt idx="24">
                  <c:v>0.34</c:v>
                </c:pt>
                <c:pt idx="25">
                  <c:v>0.60000000000000009</c:v>
                </c:pt>
                <c:pt idx="26">
                  <c:v>0.53</c:v>
                </c:pt>
                <c:pt idx="27">
                  <c:v>0.46</c:v>
                </c:pt>
                <c:pt idx="28">
                  <c:v>0.44</c:v>
                </c:pt>
                <c:pt idx="29">
                  <c:v>0.35</c:v>
                </c:pt>
                <c:pt idx="30">
                  <c:v>0.31</c:v>
                </c:pt>
                <c:pt idx="31">
                  <c:v>0.28000000000000003</c:v>
                </c:pt>
                <c:pt idx="32">
                  <c:v>0.22999999999999998</c:v>
                </c:pt>
                <c:pt idx="33">
                  <c:v>3.06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C5-4EEC-BBCC-E5CF8F0BCF9E}"/>
            </c:ext>
          </c:extLst>
        </c:ser>
        <c:ser>
          <c:idx val="2"/>
          <c:order val="2"/>
          <c:tx>
            <c:strRef>
              <c:f>'G 4.'!$P$8</c:f>
              <c:strCache>
                <c:ptCount val="1"/>
                <c:pt idx="0">
                  <c:v>Ženy ●  Female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 4.'!$M$9:$M$42</c:f>
              <c:strCache>
                <c:ptCount val="34"/>
                <c:pt idx="0">
                  <c:v>do / up to 300</c:v>
                </c:pt>
                <c:pt idx="1">
                  <c:v>300,01 - 400</c:v>
                </c:pt>
                <c:pt idx="2">
                  <c:v>400,01 - 500</c:v>
                </c:pt>
                <c:pt idx="3">
                  <c:v>500,01 - 600</c:v>
                </c:pt>
                <c:pt idx="4">
                  <c:v>600,01 - 700</c:v>
                </c:pt>
                <c:pt idx="5">
                  <c:v>700,01 - 800</c:v>
                </c:pt>
                <c:pt idx="6">
                  <c:v>800,01 - 900</c:v>
                </c:pt>
                <c:pt idx="7">
                  <c:v>900,01 - 1 000</c:v>
                </c:pt>
                <c:pt idx="8">
                  <c:v>1 000,01 - 1 100</c:v>
                </c:pt>
                <c:pt idx="9">
                  <c:v>1 100,01 - 1 200</c:v>
                </c:pt>
                <c:pt idx="10">
                  <c:v>1 200,01 - 1 300</c:v>
                </c:pt>
                <c:pt idx="11">
                  <c:v>1 300,01 - 1 400</c:v>
                </c:pt>
                <c:pt idx="12">
                  <c:v>1 400,01 - 1 500</c:v>
                </c:pt>
                <c:pt idx="13">
                  <c:v>1 500,01 - 1 600</c:v>
                </c:pt>
                <c:pt idx="14">
                  <c:v>1 600,01 - 1 700</c:v>
                </c:pt>
                <c:pt idx="15">
                  <c:v>1 700,01 - 1 800</c:v>
                </c:pt>
                <c:pt idx="16">
                  <c:v>1 800,01 - 1 900</c:v>
                </c:pt>
                <c:pt idx="17">
                  <c:v>1 900,01 - 2 000</c:v>
                </c:pt>
                <c:pt idx="18">
                  <c:v>2 000,01 - 2 100</c:v>
                </c:pt>
                <c:pt idx="19">
                  <c:v>2 100,01 - 2 200</c:v>
                </c:pt>
                <c:pt idx="20">
                  <c:v>2 200,01 - 2 300</c:v>
                </c:pt>
                <c:pt idx="21">
                  <c:v>2 300,01 - 2 400</c:v>
                </c:pt>
                <c:pt idx="22">
                  <c:v>2 400,01 - 2 500</c:v>
                </c:pt>
                <c:pt idx="23">
                  <c:v>2 500,01 - 2 600</c:v>
                </c:pt>
                <c:pt idx="24">
                  <c:v>2 600,01 - 2 700</c:v>
                </c:pt>
                <c:pt idx="25">
                  <c:v>2 700,01 - 2 800</c:v>
                </c:pt>
                <c:pt idx="26">
                  <c:v>2 800,01 - 2 900</c:v>
                </c:pt>
                <c:pt idx="27">
                  <c:v>2 900,01 - 3 000</c:v>
                </c:pt>
                <c:pt idx="28">
                  <c:v>3 000,01 - 3 100</c:v>
                </c:pt>
                <c:pt idx="29">
                  <c:v>3 100,01 - 3 200</c:v>
                </c:pt>
                <c:pt idx="30">
                  <c:v>3 200,01 - 3 300</c:v>
                </c:pt>
                <c:pt idx="31">
                  <c:v>3 300,01 - 3 400</c:v>
                </c:pt>
                <c:pt idx="32">
                  <c:v>3 400,01 - 3 500</c:v>
                </c:pt>
                <c:pt idx="33">
                  <c:v>3 500,01 a viac / and more</c:v>
                </c:pt>
              </c:strCache>
            </c:strRef>
          </c:cat>
          <c:val>
            <c:numRef>
              <c:f>'G 4.'!$P$9:$P$42</c:f>
              <c:numCache>
                <c:formatCode>0.0</c:formatCode>
                <c:ptCount val="34"/>
                <c:pt idx="0">
                  <c:v>1.4000000000000001</c:v>
                </c:pt>
                <c:pt idx="1">
                  <c:v>1.19</c:v>
                </c:pt>
                <c:pt idx="2">
                  <c:v>1.4900000000000002</c:v>
                </c:pt>
                <c:pt idx="3">
                  <c:v>5.4</c:v>
                </c:pt>
                <c:pt idx="4">
                  <c:v>8.44</c:v>
                </c:pt>
                <c:pt idx="5">
                  <c:v>9.41</c:v>
                </c:pt>
                <c:pt idx="6">
                  <c:v>10.86</c:v>
                </c:pt>
                <c:pt idx="7">
                  <c:v>9.84</c:v>
                </c:pt>
                <c:pt idx="8">
                  <c:v>8.7100000000000009</c:v>
                </c:pt>
                <c:pt idx="9">
                  <c:v>7.5</c:v>
                </c:pt>
                <c:pt idx="10">
                  <c:v>6.33</c:v>
                </c:pt>
                <c:pt idx="11">
                  <c:v>5.33</c:v>
                </c:pt>
                <c:pt idx="12">
                  <c:v>4.28</c:v>
                </c:pt>
                <c:pt idx="13">
                  <c:v>3.52</c:v>
                </c:pt>
                <c:pt idx="14">
                  <c:v>2.94</c:v>
                </c:pt>
                <c:pt idx="15">
                  <c:v>2.2999999999999998</c:v>
                </c:pt>
                <c:pt idx="16">
                  <c:v>1.81</c:v>
                </c:pt>
                <c:pt idx="17">
                  <c:v>1.31</c:v>
                </c:pt>
                <c:pt idx="18">
                  <c:v>1.04</c:v>
                </c:pt>
                <c:pt idx="19">
                  <c:v>0.85</c:v>
                </c:pt>
                <c:pt idx="20">
                  <c:v>0.7</c:v>
                </c:pt>
                <c:pt idx="21">
                  <c:v>0.59</c:v>
                </c:pt>
                <c:pt idx="22">
                  <c:v>0.5</c:v>
                </c:pt>
                <c:pt idx="23">
                  <c:v>0.43</c:v>
                </c:pt>
                <c:pt idx="24">
                  <c:v>0.16</c:v>
                </c:pt>
                <c:pt idx="25">
                  <c:v>0.29000000000000004</c:v>
                </c:pt>
                <c:pt idx="26">
                  <c:v>0.26</c:v>
                </c:pt>
                <c:pt idx="27">
                  <c:v>0.2</c:v>
                </c:pt>
                <c:pt idx="28">
                  <c:v>0.19</c:v>
                </c:pt>
                <c:pt idx="29">
                  <c:v>0.14000000000000001</c:v>
                </c:pt>
                <c:pt idx="30">
                  <c:v>0.13</c:v>
                </c:pt>
                <c:pt idx="31">
                  <c:v>0.15000000000000002</c:v>
                </c:pt>
                <c:pt idx="32">
                  <c:v>0.1</c:v>
                </c:pt>
                <c:pt idx="33">
                  <c:v>1.1299999999999999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C5-4EEC-BBCC-E5CF8F0BC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axId val="193477583"/>
        <c:axId val="193485071"/>
      </c:barChart>
      <c:catAx>
        <c:axId val="19347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3485071"/>
        <c:crosses val="autoZero"/>
        <c:auto val="1"/>
        <c:lblAlgn val="ctr"/>
        <c:lblOffset val="100"/>
        <c:noMultiLvlLbl val="0"/>
      </c:catAx>
      <c:valAx>
        <c:axId val="193485071"/>
        <c:scaling>
          <c:orientation val="minMax"/>
          <c:max val="1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3477583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57786357786358"/>
          <c:y val="0.14688015953313099"/>
          <c:w val="0.18146718146718147"/>
          <c:h val="0.15502925262833767"/>
        </c:manualLayout>
      </c:layout>
      <c:overlay val="1"/>
      <c:spPr>
        <a:solidFill>
          <a:srgbClr val="FFFFCC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9632375548641E-2"/>
          <c:y val="0.10207336523125997"/>
          <c:w val="0.90038246577598724"/>
          <c:h val="0.71066386013777061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 G 5. G 6.'!$M$5</c:f>
              <c:strCache>
                <c:ptCount val="1"/>
                <c:pt idx="0">
                  <c:v>Muži ● 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</c:spPr>
          <c:invertIfNegative val="0"/>
          <c:cat>
            <c:strRef>
              <c:f>' G 5. G 6.'!$N$4:$X$4</c:f>
              <c:strCache>
                <c:ptCount val="11"/>
                <c:pt idx="0">
                  <c:v>15 - 19</c:v>
                </c:pt>
                <c:pt idx="1">
                  <c:v>20 - 24 </c:v>
                </c:pt>
                <c:pt idx="2">
                  <c:v>25 - 29</c:v>
                </c:pt>
                <c:pt idx="3">
                  <c:v>30 - 34 </c:v>
                </c:pt>
                <c:pt idx="4">
                  <c:v>35 - 39 </c:v>
                </c:pt>
                <c:pt idx="5">
                  <c:v>40 - 44 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 </c:v>
                </c:pt>
                <c:pt idx="10">
                  <c:v>65 a viac</c:v>
                </c:pt>
              </c:strCache>
            </c:strRef>
          </c:cat>
          <c:val>
            <c:numRef>
              <c:f>' G 5. G 6.'!$N$5:$X$5</c:f>
              <c:numCache>
                <c:formatCode>General</c:formatCode>
                <c:ptCount val="11"/>
                <c:pt idx="0">
                  <c:v>3.8</c:v>
                </c:pt>
                <c:pt idx="1">
                  <c:v>50.8</c:v>
                </c:pt>
                <c:pt idx="2">
                  <c:v>85.2</c:v>
                </c:pt>
                <c:pt idx="3">
                  <c:v>89</c:v>
                </c:pt>
                <c:pt idx="4">
                  <c:v>86.4</c:v>
                </c:pt>
                <c:pt idx="5">
                  <c:v>88.6</c:v>
                </c:pt>
                <c:pt idx="6">
                  <c:v>87.2</c:v>
                </c:pt>
                <c:pt idx="7">
                  <c:v>83.9</c:v>
                </c:pt>
                <c:pt idx="8">
                  <c:v>80.7</c:v>
                </c:pt>
                <c:pt idx="9">
                  <c:v>42</c:v>
                </c:pt>
                <c:pt idx="10">
                  <c:v>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CA9-40F0-8D06-E3BE589E69D9}"/>
            </c:ext>
          </c:extLst>
        </c:ser>
        <c:ser>
          <c:idx val="5"/>
          <c:order val="1"/>
          <c:tx>
            <c:strRef>
              <c:f>' G 5. G 6.'!$M$6</c:f>
              <c:strCache>
                <c:ptCount val="1"/>
                <c:pt idx="0">
                  <c:v>Ženy ● Female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</c:spPr>
          <c:invertIfNegative val="0"/>
          <c:cat>
            <c:strRef>
              <c:f>' G 5. G 6.'!$N$4:$X$4</c:f>
              <c:strCache>
                <c:ptCount val="11"/>
                <c:pt idx="0">
                  <c:v>15 - 19</c:v>
                </c:pt>
                <c:pt idx="1">
                  <c:v>20 - 24 </c:v>
                </c:pt>
                <c:pt idx="2">
                  <c:v>25 - 29</c:v>
                </c:pt>
                <c:pt idx="3">
                  <c:v>30 - 34 </c:v>
                </c:pt>
                <c:pt idx="4">
                  <c:v>35 - 39 </c:v>
                </c:pt>
                <c:pt idx="5">
                  <c:v>40 - 44 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 </c:v>
                </c:pt>
                <c:pt idx="10">
                  <c:v>65 a viac</c:v>
                </c:pt>
              </c:strCache>
            </c:strRef>
          </c:cat>
          <c:val>
            <c:numRef>
              <c:f>' G 5. G 6.'!$N$6:$X$6</c:f>
              <c:numCache>
                <c:formatCode>General</c:formatCode>
                <c:ptCount val="11"/>
                <c:pt idx="0">
                  <c:v>2.2999999999999998</c:v>
                </c:pt>
                <c:pt idx="1">
                  <c:v>29.4</c:v>
                </c:pt>
                <c:pt idx="2">
                  <c:v>60.1</c:v>
                </c:pt>
                <c:pt idx="3">
                  <c:v>63.1</c:v>
                </c:pt>
                <c:pt idx="4">
                  <c:v>70.5</c:v>
                </c:pt>
                <c:pt idx="5">
                  <c:v>81.099999999999994</c:v>
                </c:pt>
                <c:pt idx="6">
                  <c:v>86.2</c:v>
                </c:pt>
                <c:pt idx="7">
                  <c:v>82.5</c:v>
                </c:pt>
                <c:pt idx="8">
                  <c:v>76.2</c:v>
                </c:pt>
                <c:pt idx="9">
                  <c:v>35</c:v>
                </c:pt>
                <c:pt idx="10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CA9-40F0-8D06-E3BE589E6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1798703"/>
        <c:axId val="1331798287"/>
      </c:barChart>
      <c:catAx>
        <c:axId val="1331798703"/>
        <c:scaling>
          <c:orientation val="minMax"/>
        </c:scaling>
        <c:delete val="0"/>
        <c:axPos val="b"/>
        <c:min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 b="0">
                    <a:solidFill>
                      <a:sysClr val="windowText" lastClr="000000"/>
                    </a:solidFill>
                  </a:rPr>
                  <a:t>roky</a:t>
                </a:r>
                <a:r>
                  <a:rPr lang="sk-SK"/>
                  <a:t> </a:t>
                </a:r>
                <a:r>
                  <a:rPr lang="sk-SK" sz="700"/>
                  <a:t>●</a:t>
                </a:r>
                <a:r>
                  <a:rPr lang="sk-SK"/>
                  <a:t> </a:t>
                </a:r>
                <a:r>
                  <a:rPr lang="sk-SK" i="1">
                    <a:solidFill>
                      <a:schemeClr val="bg1">
                        <a:lumMod val="50000"/>
                      </a:schemeClr>
                    </a:solidFill>
                  </a:rPr>
                  <a:t>Years</a:t>
                </a:r>
                <a:r>
                  <a:rPr lang="sk-SK" i="1" baseline="0">
                    <a:solidFill>
                      <a:schemeClr val="bg1">
                        <a:lumMod val="50000"/>
                      </a:schemeClr>
                    </a:solidFill>
                  </a:rPr>
                  <a:t> of age</a:t>
                </a:r>
                <a:endParaRPr lang="sk-SK" i="1">
                  <a:solidFill>
                    <a:schemeClr val="bg1">
                      <a:lumMod val="50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0.45431302304571408"/>
              <c:y val="0.867249283879739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331798287"/>
        <c:crosses val="autoZero"/>
        <c:auto val="1"/>
        <c:lblAlgn val="ctr"/>
        <c:lblOffset val="100"/>
        <c:noMultiLvlLbl val="0"/>
      </c:catAx>
      <c:valAx>
        <c:axId val="1331798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1.3852811964030138E-2"/>
              <c:y val="7.2913134661995005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331798703"/>
        <c:crosses val="autoZero"/>
        <c:crossBetween val="between"/>
      </c:valAx>
      <c:spPr>
        <a:solidFill>
          <a:srgbClr val="FFFFCC"/>
        </a:solidFill>
      </c:spPr>
    </c:plotArea>
    <c:legend>
      <c:legendPos val="b"/>
      <c:layout>
        <c:manualLayout>
          <c:xMode val="edge"/>
          <c:yMode val="edge"/>
          <c:x val="0.40820183717970937"/>
          <c:y val="0.92811720660492936"/>
          <c:w val="0.23525321979083724"/>
          <c:h val="4.98894844352881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' G 5. G 6.'!$O$34</c:f>
              <c:strCache>
                <c:ptCount val="1"/>
                <c:pt idx="0">
                  <c:v>2010</c:v>
                </c:pt>
              </c:strCache>
            </c:strRef>
          </c:tx>
          <c:dPt>
            <c:idx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D4-4B0E-BA1B-8B4F732A7443}"/>
              </c:ext>
            </c:extLst>
          </c:dPt>
          <c:dPt>
            <c:idx val="1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7D4-4B0E-BA1B-8B4F732A7443}"/>
              </c:ext>
            </c:extLst>
          </c:dPt>
          <c:dPt>
            <c:idx val="2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7D4-4B0E-BA1B-8B4F732A7443}"/>
              </c:ext>
            </c:extLst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7D4-4B0E-BA1B-8B4F732A74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7D4-4B0E-BA1B-8B4F732A7443}"/>
              </c:ext>
            </c:extLst>
          </c:dPt>
          <c:dPt>
            <c:idx val="5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7D4-4B0E-BA1B-8B4F732A7443}"/>
              </c:ext>
            </c:extLst>
          </c:dPt>
          <c:dPt>
            <c:idx val="6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7D4-4B0E-BA1B-8B4F732A7443}"/>
              </c:ext>
            </c:extLst>
          </c:dPt>
          <c:dPt>
            <c:idx val="7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7D4-4B0E-BA1B-8B4F732A7443}"/>
              </c:ext>
            </c:extLst>
          </c:dPt>
          <c:dLbls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27D4-4B0E-BA1B-8B4F732A7443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27D4-4B0E-BA1B-8B4F732A7443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27D4-4B0E-BA1B-8B4F732A74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 G 5. G 6.'!$N$35:$N$42</c:f>
              <c:strCache>
                <c:ptCount val="8"/>
                <c:pt idx="0">
                  <c:v>Bratislavský kraj</c:v>
                </c:pt>
                <c:pt idx="1">
                  <c:v>Trnavský kraj</c:v>
                </c:pt>
                <c:pt idx="2">
                  <c:v>Trenčiansky kraj</c:v>
                </c:pt>
                <c:pt idx="3">
                  <c:v>Nitriansky kraj</c:v>
                </c:pt>
                <c:pt idx="4">
                  <c:v>Žilinský kraj</c:v>
                </c:pt>
                <c:pt idx="5">
                  <c:v>Banskobystrický kraj</c:v>
                </c:pt>
                <c:pt idx="6">
                  <c:v>Prešovský kraj</c:v>
                </c:pt>
                <c:pt idx="7">
                  <c:v>Košický kraj</c:v>
                </c:pt>
              </c:strCache>
            </c:strRef>
          </c:cat>
          <c:val>
            <c:numRef>
              <c:f>' G 5. G 6.'!$O$35:$O$42</c:f>
              <c:numCache>
                <c:formatCode>0.0</c:formatCode>
                <c:ptCount val="8"/>
                <c:pt idx="0">
                  <c:v>4.63</c:v>
                </c:pt>
                <c:pt idx="1">
                  <c:v>8.17</c:v>
                </c:pt>
                <c:pt idx="2">
                  <c:v>9.51</c:v>
                </c:pt>
                <c:pt idx="3">
                  <c:v>11.76</c:v>
                </c:pt>
                <c:pt idx="4">
                  <c:v>10.86</c:v>
                </c:pt>
                <c:pt idx="5">
                  <c:v>18.86</c:v>
                </c:pt>
                <c:pt idx="6">
                  <c:v>17.75</c:v>
                </c:pt>
                <c:pt idx="7">
                  <c:v>16.78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7D4-4B0E-BA1B-8B4F732A7443}"/>
            </c:ext>
          </c:extLst>
        </c:ser>
        <c:ser>
          <c:idx val="1"/>
          <c:order val="1"/>
          <c:tx>
            <c:strRef>
              <c:f>' G 5. G 6.'!$P$34</c:f>
              <c:strCache>
                <c:ptCount val="1"/>
                <c:pt idx="0">
                  <c:v>2020</c:v>
                </c:pt>
              </c:strCache>
            </c:strRef>
          </c:tx>
          <c:dPt>
            <c:idx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27D4-4B0E-BA1B-8B4F732A7443}"/>
              </c:ext>
            </c:extLst>
          </c:dPt>
          <c:dPt>
            <c:idx val="1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27D4-4B0E-BA1B-8B4F732A7443}"/>
              </c:ext>
            </c:extLst>
          </c:dPt>
          <c:dPt>
            <c:idx val="2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27D4-4B0E-BA1B-8B4F732A7443}"/>
              </c:ext>
            </c:extLst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27D4-4B0E-BA1B-8B4F732A74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27D4-4B0E-BA1B-8B4F732A7443}"/>
              </c:ext>
            </c:extLst>
          </c:dPt>
          <c:dPt>
            <c:idx val="5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27D4-4B0E-BA1B-8B4F732A7443}"/>
              </c:ext>
            </c:extLst>
          </c:dPt>
          <c:dPt>
            <c:idx val="6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27D4-4B0E-BA1B-8B4F732A7443}"/>
              </c:ext>
            </c:extLst>
          </c:dPt>
          <c:dPt>
            <c:idx val="7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0-27D4-4B0E-BA1B-8B4F732A7443}"/>
              </c:ext>
            </c:extLst>
          </c:dPt>
          <c:dLbls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C-27D4-4B0E-BA1B-8B4F732A7443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E-27D4-4B0E-BA1B-8B4F732A7443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0-27D4-4B0E-BA1B-8B4F732A74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 G 5. G 6.'!$N$35:$N$42</c:f>
              <c:strCache>
                <c:ptCount val="8"/>
                <c:pt idx="0">
                  <c:v>Bratislavský kraj</c:v>
                </c:pt>
                <c:pt idx="1">
                  <c:v>Trnavský kraj</c:v>
                </c:pt>
                <c:pt idx="2">
                  <c:v>Trenčiansky kraj</c:v>
                </c:pt>
                <c:pt idx="3">
                  <c:v>Nitriansky kraj</c:v>
                </c:pt>
                <c:pt idx="4">
                  <c:v>Žilinský kraj</c:v>
                </c:pt>
                <c:pt idx="5">
                  <c:v>Banskobystrický kraj</c:v>
                </c:pt>
                <c:pt idx="6">
                  <c:v>Prešovský kraj</c:v>
                </c:pt>
                <c:pt idx="7">
                  <c:v>Košický kraj</c:v>
                </c:pt>
              </c:strCache>
            </c:strRef>
          </c:cat>
          <c:val>
            <c:numRef>
              <c:f>' G 5. G 6.'!$P$35:$P$42</c:f>
              <c:numCache>
                <c:formatCode>0.0</c:formatCode>
                <c:ptCount val="8"/>
                <c:pt idx="0">
                  <c:v>4.71</c:v>
                </c:pt>
                <c:pt idx="1">
                  <c:v>5.18</c:v>
                </c:pt>
                <c:pt idx="2">
                  <c:v>5.39</c:v>
                </c:pt>
                <c:pt idx="3">
                  <c:v>5.5</c:v>
                </c:pt>
                <c:pt idx="4">
                  <c:v>6.53</c:v>
                </c:pt>
                <c:pt idx="5">
                  <c:v>9.83</c:v>
                </c:pt>
                <c:pt idx="6">
                  <c:v>11.39</c:v>
                </c:pt>
                <c:pt idx="7">
                  <c:v>10.55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27D4-4B0E-BA1B-8B4F732A74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3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350976961213181E-2"/>
          <c:y val="0.8899669704754738"/>
          <c:w val="0.95992490522018081"/>
          <c:h val="9.27730530542683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138054777051182E-2"/>
          <c:y val="0.10164425243304764"/>
          <c:w val="0.94731580586325015"/>
          <c:h val="0.727777503148429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7. G 8.'!$L$5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 7. G 8.'!$K$6:$K$13</c:f>
              <c:strCache>
                <c:ptCount val="8"/>
                <c:pt idx="0">
                  <c:v>Bratislavský kraj</c:v>
                </c:pt>
                <c:pt idx="1">
                  <c:v>Trnavský kraj</c:v>
                </c:pt>
                <c:pt idx="2">
                  <c:v>Trenčiansky kraj</c:v>
                </c:pt>
                <c:pt idx="3">
                  <c:v>Nitriansky kraj</c:v>
                </c:pt>
                <c:pt idx="4">
                  <c:v>Žilinský kraj</c:v>
                </c:pt>
                <c:pt idx="5">
                  <c:v>Banskobystrický kraj</c:v>
                </c:pt>
                <c:pt idx="6">
                  <c:v>Prešovský kraj</c:v>
                </c:pt>
                <c:pt idx="7">
                  <c:v>Košický kraj</c:v>
                </c:pt>
              </c:strCache>
            </c:strRef>
          </c:cat>
          <c:val>
            <c:numRef>
              <c:f>'G 7. G 8.'!$L$6:$L$13</c:f>
              <c:numCache>
                <c:formatCode>0.0</c:formatCode>
                <c:ptCount val="8"/>
                <c:pt idx="0">
                  <c:v>5.0999999999999996</c:v>
                </c:pt>
                <c:pt idx="1">
                  <c:v>6.7</c:v>
                </c:pt>
                <c:pt idx="2">
                  <c:v>10.1</c:v>
                </c:pt>
                <c:pt idx="3">
                  <c:v>13.2</c:v>
                </c:pt>
                <c:pt idx="4">
                  <c:v>9.6</c:v>
                </c:pt>
                <c:pt idx="5">
                  <c:v>16.899999999999999</c:v>
                </c:pt>
                <c:pt idx="6">
                  <c:v>18.7</c:v>
                </c:pt>
                <c:pt idx="7">
                  <c:v>12.7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3E-4423-BBFA-3B9E7340AE66}"/>
            </c:ext>
          </c:extLst>
        </c:ser>
        <c:ser>
          <c:idx val="2"/>
          <c:order val="1"/>
          <c:tx>
            <c:strRef>
              <c:f>'G 7. G 8.'!$M$5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 7. G 8.'!$K$6:$K$13</c:f>
              <c:strCache>
                <c:ptCount val="8"/>
                <c:pt idx="0">
                  <c:v>Bratislavský kraj</c:v>
                </c:pt>
                <c:pt idx="1">
                  <c:v>Trnavský kraj</c:v>
                </c:pt>
                <c:pt idx="2">
                  <c:v>Trenčiansky kraj</c:v>
                </c:pt>
                <c:pt idx="3">
                  <c:v>Nitriansky kraj</c:v>
                </c:pt>
                <c:pt idx="4">
                  <c:v>Žilinský kraj</c:v>
                </c:pt>
                <c:pt idx="5">
                  <c:v>Banskobystrický kraj</c:v>
                </c:pt>
                <c:pt idx="6">
                  <c:v>Prešovský kraj</c:v>
                </c:pt>
                <c:pt idx="7">
                  <c:v>Košický kraj</c:v>
                </c:pt>
              </c:strCache>
            </c:strRef>
          </c:cat>
          <c:val>
            <c:numRef>
              <c:f>'G 7. G 8.'!$M$6:$M$13</c:f>
              <c:numCache>
                <c:formatCode>General</c:formatCode>
                <c:ptCount val="8"/>
                <c:pt idx="0">
                  <c:v>7.3</c:v>
                </c:pt>
                <c:pt idx="1">
                  <c:v>7.9</c:v>
                </c:pt>
                <c:pt idx="2">
                  <c:v>8.6999999999999993</c:v>
                </c:pt>
                <c:pt idx="3">
                  <c:v>13.2</c:v>
                </c:pt>
                <c:pt idx="4">
                  <c:v>13.4</c:v>
                </c:pt>
                <c:pt idx="5">
                  <c:v>16.399999999999999</c:v>
                </c:pt>
                <c:pt idx="6">
                  <c:v>16.399999999999999</c:v>
                </c:pt>
                <c:pt idx="7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3E-4423-BBFA-3B9E7340AE66}"/>
            </c:ext>
          </c:extLst>
        </c:ser>
        <c:ser>
          <c:idx val="4"/>
          <c:order val="2"/>
          <c:tx>
            <c:strRef>
              <c:f>'G 7. G 8.'!$N$5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'G 7. G 8.'!$K$6:$K$13</c:f>
              <c:strCache>
                <c:ptCount val="8"/>
                <c:pt idx="0">
                  <c:v>Bratislavský kraj</c:v>
                </c:pt>
                <c:pt idx="1">
                  <c:v>Trnavský kraj</c:v>
                </c:pt>
                <c:pt idx="2">
                  <c:v>Trenčiansky kraj</c:v>
                </c:pt>
                <c:pt idx="3">
                  <c:v>Nitriansky kraj</c:v>
                </c:pt>
                <c:pt idx="4">
                  <c:v>Žilinský kraj</c:v>
                </c:pt>
                <c:pt idx="5">
                  <c:v>Banskobystrický kraj</c:v>
                </c:pt>
                <c:pt idx="6">
                  <c:v>Prešovský kraj</c:v>
                </c:pt>
                <c:pt idx="7">
                  <c:v>Košický kraj</c:v>
                </c:pt>
              </c:strCache>
            </c:strRef>
          </c:cat>
          <c:val>
            <c:numRef>
              <c:f>'G 7. G 8.'!$N$6:$N$13</c:f>
              <c:numCache>
                <c:formatCode>0.0</c:formatCode>
                <c:ptCount val="8"/>
                <c:pt idx="0">
                  <c:v>3.7</c:v>
                </c:pt>
                <c:pt idx="1">
                  <c:v>9</c:v>
                </c:pt>
                <c:pt idx="2">
                  <c:v>5.2</c:v>
                </c:pt>
                <c:pt idx="3">
                  <c:v>7.2</c:v>
                </c:pt>
                <c:pt idx="4">
                  <c:v>11.6</c:v>
                </c:pt>
                <c:pt idx="5">
                  <c:v>18.3</c:v>
                </c:pt>
                <c:pt idx="6">
                  <c:v>17.2</c:v>
                </c:pt>
                <c:pt idx="7">
                  <c:v>15.8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3E-4423-BBFA-3B9E7340A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1"/>
        <c:axId val="342074927"/>
        <c:axId val="342051215"/>
      </c:barChart>
      <c:lineChart>
        <c:grouping val="standard"/>
        <c:varyColors val="0"/>
        <c:ser>
          <c:idx val="5"/>
          <c:order val="3"/>
          <c:tx>
            <c:strRef>
              <c:f>'G 7. G 8.'!$Q$5</c:f>
              <c:strCache>
                <c:ptCount val="1"/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strRef>
              <c:f>'G 7. G 8.'!$K$6:$K$13</c:f>
              <c:strCache>
                <c:ptCount val="8"/>
                <c:pt idx="0">
                  <c:v>Bratislavský kraj</c:v>
                </c:pt>
                <c:pt idx="1">
                  <c:v>Trnavský kraj</c:v>
                </c:pt>
                <c:pt idx="2">
                  <c:v>Trenčiansky kraj</c:v>
                </c:pt>
                <c:pt idx="3">
                  <c:v>Nitriansky kraj</c:v>
                </c:pt>
                <c:pt idx="4">
                  <c:v>Žilinský kraj</c:v>
                </c:pt>
                <c:pt idx="5">
                  <c:v>Banskobystrický kraj</c:v>
                </c:pt>
                <c:pt idx="6">
                  <c:v>Prešovský kraj</c:v>
                </c:pt>
                <c:pt idx="7">
                  <c:v>Košický kraj</c:v>
                </c:pt>
              </c:strCache>
            </c:strRef>
          </c:cat>
          <c:val>
            <c:numRef>
              <c:f>'G 7. G 8.'!$O$6:$O$13</c:f>
              <c:numCache>
                <c:formatCode>0.0</c:formatCode>
                <c:ptCount val="8"/>
                <c:pt idx="0">
                  <c:v>11.4</c:v>
                </c:pt>
                <c:pt idx="1">
                  <c:v>11.4</c:v>
                </c:pt>
                <c:pt idx="2">
                  <c:v>11.4</c:v>
                </c:pt>
                <c:pt idx="3">
                  <c:v>11.4</c:v>
                </c:pt>
                <c:pt idx="4">
                  <c:v>11.4</c:v>
                </c:pt>
                <c:pt idx="5">
                  <c:v>11.4</c:v>
                </c:pt>
                <c:pt idx="6">
                  <c:v>11.4</c:v>
                </c:pt>
                <c:pt idx="7">
                  <c:v>11.4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63E-4423-BBFA-3B9E7340A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074927"/>
        <c:axId val="342051215"/>
      </c:lineChart>
      <c:catAx>
        <c:axId val="342074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42051215"/>
        <c:crosses val="autoZero"/>
        <c:auto val="1"/>
        <c:lblAlgn val="ctr"/>
        <c:lblOffset val="100"/>
        <c:noMultiLvlLbl val="0"/>
      </c:catAx>
      <c:valAx>
        <c:axId val="342051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42074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612346702276251E-2"/>
          <c:y val="3.5903708156566898E-2"/>
          <c:w val="0.9051673803932403"/>
          <c:h val="0.61175369696396498"/>
        </c:manualLayout>
      </c:layout>
      <c:lineChart>
        <c:grouping val="standard"/>
        <c:varyColors val="0"/>
        <c:ser>
          <c:idx val="0"/>
          <c:order val="0"/>
          <c:tx>
            <c:strRef>
              <c:f>'G 7. G 8.'!$L$35</c:f>
              <c:strCache>
                <c:ptCount val="1"/>
                <c:pt idx="0">
                  <c:v>Mäso spolu ● Meat total</c:v>
                </c:pt>
              </c:strCache>
            </c:strRef>
          </c:tx>
          <c:spPr>
            <a:ln w="28575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7. G 8.'!$M$34:$Z$34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'G 7. G 8.'!$M$35:$Z$35</c:f>
              <c:numCache>
                <c:formatCode>0.0</c:formatCode>
                <c:ptCount val="14"/>
                <c:pt idx="0">
                  <c:v>59</c:v>
                </c:pt>
                <c:pt idx="1">
                  <c:v>58.2</c:v>
                </c:pt>
                <c:pt idx="2">
                  <c:v>58.7</c:v>
                </c:pt>
                <c:pt idx="3">
                  <c:v>55.8</c:v>
                </c:pt>
                <c:pt idx="4">
                  <c:v>56.3</c:v>
                </c:pt>
                <c:pt idx="5">
                  <c:v>52.5</c:v>
                </c:pt>
                <c:pt idx="6">
                  <c:v>53.3</c:v>
                </c:pt>
                <c:pt idx="7">
                  <c:v>47.9</c:v>
                </c:pt>
                <c:pt idx="8">
                  <c:v>50.6</c:v>
                </c:pt>
                <c:pt idx="9">
                  <c:v>58.4</c:v>
                </c:pt>
                <c:pt idx="10">
                  <c:v>62.8</c:v>
                </c:pt>
                <c:pt idx="11">
                  <c:v>64.3</c:v>
                </c:pt>
                <c:pt idx="12">
                  <c:v>69.3</c:v>
                </c:pt>
                <c:pt idx="13" formatCode="General">
                  <c:v>72.2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E3-41AA-B917-A8C4412A1E76}"/>
            </c:ext>
          </c:extLst>
        </c:ser>
        <c:ser>
          <c:idx val="1"/>
          <c:order val="1"/>
          <c:tx>
            <c:strRef>
              <c:f>'G 7. G 8.'!$L$36</c:f>
              <c:strCache>
                <c:ptCount val="1"/>
                <c:pt idx="0">
                  <c:v>Zemiaky ● Potatoes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7. G 8.'!$M$34:$Z$34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'G 7. G 8.'!$M$36:$Z$36</c:f>
              <c:numCache>
                <c:formatCode>0.0</c:formatCode>
                <c:ptCount val="14"/>
                <c:pt idx="0">
                  <c:v>58.7</c:v>
                </c:pt>
                <c:pt idx="1">
                  <c:v>55.1</c:v>
                </c:pt>
                <c:pt idx="2">
                  <c:v>53.8</c:v>
                </c:pt>
                <c:pt idx="3">
                  <c:v>47.6</c:v>
                </c:pt>
                <c:pt idx="4">
                  <c:v>49.5</c:v>
                </c:pt>
                <c:pt idx="5">
                  <c:v>48</c:v>
                </c:pt>
                <c:pt idx="6">
                  <c:v>47.4</c:v>
                </c:pt>
                <c:pt idx="7">
                  <c:v>47</c:v>
                </c:pt>
                <c:pt idx="8">
                  <c:v>48.9</c:v>
                </c:pt>
                <c:pt idx="9">
                  <c:v>47.7</c:v>
                </c:pt>
                <c:pt idx="10">
                  <c:v>48.9</c:v>
                </c:pt>
                <c:pt idx="11">
                  <c:v>49.8</c:v>
                </c:pt>
                <c:pt idx="12">
                  <c:v>52.8</c:v>
                </c:pt>
                <c:pt idx="13" formatCode="General">
                  <c:v>55.9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E3-41AA-B917-A8C4412A1E76}"/>
            </c:ext>
          </c:extLst>
        </c:ser>
        <c:ser>
          <c:idx val="2"/>
          <c:order val="2"/>
          <c:tx>
            <c:strRef>
              <c:f>'G 7. G 8.'!$L$37</c:f>
              <c:strCache>
                <c:ptCount val="1"/>
                <c:pt idx="0">
                  <c:v>Chlieb a pšeničné pečivo ● Bread and baked goods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7. G 8.'!$M$34:$Z$34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'G 7. G 8.'!$M$37:$Z$37</c:f>
              <c:numCache>
                <c:formatCode>0.0</c:formatCode>
                <c:ptCount val="14"/>
                <c:pt idx="0">
                  <c:v>71.5</c:v>
                </c:pt>
                <c:pt idx="1">
                  <c:v>70.8</c:v>
                </c:pt>
                <c:pt idx="2">
                  <c:v>69.8</c:v>
                </c:pt>
                <c:pt idx="3">
                  <c:v>69.2</c:v>
                </c:pt>
                <c:pt idx="4">
                  <c:v>69</c:v>
                </c:pt>
                <c:pt idx="5">
                  <c:v>66.900000000000006</c:v>
                </c:pt>
                <c:pt idx="6">
                  <c:v>66.2</c:v>
                </c:pt>
                <c:pt idx="7">
                  <c:v>66</c:v>
                </c:pt>
                <c:pt idx="8">
                  <c:v>65.099999999999994</c:v>
                </c:pt>
                <c:pt idx="9">
                  <c:v>64.8</c:v>
                </c:pt>
                <c:pt idx="10">
                  <c:v>65.7</c:v>
                </c:pt>
                <c:pt idx="11">
                  <c:v>63.9</c:v>
                </c:pt>
                <c:pt idx="12">
                  <c:v>62.4</c:v>
                </c:pt>
                <c:pt idx="13" formatCode="General">
                  <c:v>61.3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E3-41AA-B917-A8C4412A1E76}"/>
            </c:ext>
          </c:extLst>
        </c:ser>
        <c:ser>
          <c:idx val="3"/>
          <c:order val="3"/>
          <c:tx>
            <c:strRef>
              <c:f>'G 7. G 8.'!$L$38</c:f>
              <c:strCache>
                <c:ptCount val="1"/>
                <c:pt idx="0">
                  <c:v>Cukor ● Sugar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7. G 8.'!$M$34:$Z$34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'G 7. G 8.'!$M$38:$Z$38</c:f>
              <c:numCache>
                <c:formatCode>0.0</c:formatCode>
                <c:ptCount val="14"/>
                <c:pt idx="0">
                  <c:v>29.8</c:v>
                </c:pt>
                <c:pt idx="1">
                  <c:v>34.5</c:v>
                </c:pt>
                <c:pt idx="2">
                  <c:v>33.4</c:v>
                </c:pt>
                <c:pt idx="3">
                  <c:v>34.299999999999997</c:v>
                </c:pt>
                <c:pt idx="4">
                  <c:v>31.3</c:v>
                </c:pt>
                <c:pt idx="5">
                  <c:v>29.5</c:v>
                </c:pt>
                <c:pt idx="6">
                  <c:v>31.1</c:v>
                </c:pt>
                <c:pt idx="7">
                  <c:v>30</c:v>
                </c:pt>
                <c:pt idx="8">
                  <c:v>30.5</c:v>
                </c:pt>
                <c:pt idx="9">
                  <c:v>31.4</c:v>
                </c:pt>
                <c:pt idx="10">
                  <c:v>33.4</c:v>
                </c:pt>
                <c:pt idx="11">
                  <c:v>31.2</c:v>
                </c:pt>
                <c:pt idx="12">
                  <c:v>31.7</c:v>
                </c:pt>
                <c:pt idx="13" formatCode="General">
                  <c:v>32.700000000000003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0E3-41AA-B917-A8C4412A1E76}"/>
            </c:ext>
          </c:extLst>
        </c:ser>
        <c:ser>
          <c:idx val="4"/>
          <c:order val="4"/>
          <c:tx>
            <c:strRef>
              <c:f>'G 7. G 8.'!$L$39</c:f>
              <c:strCache>
                <c:ptCount val="1"/>
                <c:pt idx="0">
                  <c:v>Ovocie a ovocné výrobky ● Fruit and fruit products</c:v>
                </c:pt>
              </c:strCache>
            </c:strRef>
          </c:tx>
          <c:spPr>
            <a:ln w="28575" cap="rnd">
              <a:solidFill>
                <a:schemeClr val="tx2">
                  <a:lumMod val="20000"/>
                  <a:lumOff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7. G 8.'!$M$34:$Z$34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'G 7. G 8.'!$M$39:$Z$39</c:f>
              <c:numCache>
                <c:formatCode>0.0</c:formatCode>
                <c:ptCount val="14"/>
                <c:pt idx="0">
                  <c:v>60.3</c:v>
                </c:pt>
                <c:pt idx="1">
                  <c:v>65</c:v>
                </c:pt>
                <c:pt idx="2">
                  <c:v>55.3</c:v>
                </c:pt>
                <c:pt idx="3">
                  <c:v>53.6</c:v>
                </c:pt>
                <c:pt idx="4">
                  <c:v>50.6</c:v>
                </c:pt>
                <c:pt idx="5">
                  <c:v>52.1</c:v>
                </c:pt>
                <c:pt idx="6">
                  <c:v>54.9</c:v>
                </c:pt>
                <c:pt idx="7">
                  <c:v>60.8</c:v>
                </c:pt>
                <c:pt idx="8">
                  <c:v>65.7</c:v>
                </c:pt>
                <c:pt idx="9">
                  <c:v>60.4</c:v>
                </c:pt>
                <c:pt idx="10">
                  <c:v>62.4</c:v>
                </c:pt>
                <c:pt idx="11">
                  <c:v>64.7</c:v>
                </c:pt>
                <c:pt idx="12">
                  <c:v>67.099999999999994</c:v>
                </c:pt>
                <c:pt idx="13">
                  <c:v>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E3-41AA-B917-A8C4412A1E76}"/>
            </c:ext>
          </c:extLst>
        </c:ser>
        <c:ser>
          <c:idx val="5"/>
          <c:order val="5"/>
          <c:tx>
            <c:strRef>
              <c:f>'G 7. G 8.'!$L$40</c:f>
              <c:strCache>
                <c:ptCount val="1"/>
                <c:pt idx="0">
                  <c:v>Zelenina a zeleninové výrobky ● Vegetable and vegetable products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'G 7. G 8.'!$M$34:$Z$34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'G 7. G 8.'!$M$40:$Z$40</c:f>
              <c:numCache>
                <c:formatCode>0.0</c:formatCode>
                <c:ptCount val="14"/>
                <c:pt idx="0">
                  <c:v>88.4</c:v>
                </c:pt>
                <c:pt idx="1">
                  <c:v>100.6</c:v>
                </c:pt>
                <c:pt idx="2">
                  <c:v>102.5</c:v>
                </c:pt>
                <c:pt idx="3">
                  <c:v>94.6</c:v>
                </c:pt>
                <c:pt idx="4">
                  <c:v>100.6</c:v>
                </c:pt>
                <c:pt idx="5">
                  <c:v>100.9</c:v>
                </c:pt>
                <c:pt idx="6">
                  <c:v>104.7</c:v>
                </c:pt>
                <c:pt idx="7">
                  <c:v>104.7</c:v>
                </c:pt>
                <c:pt idx="8">
                  <c:v>100.9</c:v>
                </c:pt>
                <c:pt idx="9">
                  <c:v>108.2</c:v>
                </c:pt>
                <c:pt idx="10">
                  <c:v>103.3</c:v>
                </c:pt>
                <c:pt idx="11">
                  <c:v>105.5</c:v>
                </c:pt>
                <c:pt idx="12">
                  <c:v>106.9</c:v>
                </c:pt>
                <c:pt idx="13" formatCode="General">
                  <c:v>106.5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0E3-41AA-B917-A8C4412A1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6059280"/>
        <c:axId val="286060944"/>
      </c:lineChart>
      <c:catAx>
        <c:axId val="286059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86060944"/>
        <c:crosses val="autoZero"/>
        <c:auto val="1"/>
        <c:lblAlgn val="ctr"/>
        <c:lblOffset val="100"/>
        <c:noMultiLvlLbl val="0"/>
      </c:catAx>
      <c:valAx>
        <c:axId val="286060944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86059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9852516652251582E-2"/>
          <c:y val="0.73969580281282554"/>
          <c:w val="0.93649072753209706"/>
          <c:h val="0.240720356374501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14A-45B1-AE7A-2982403F1B4B}"/>
              </c:ext>
            </c:extLst>
          </c:dPt>
          <c:dPt>
            <c:idx val="1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B14A-45B1-AE7A-2982403F1B4B}"/>
              </c:ext>
            </c:extLst>
          </c:dPt>
          <c:dPt>
            <c:idx val="2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B14A-45B1-AE7A-2982403F1B4B}"/>
              </c:ext>
            </c:extLst>
          </c:dPt>
          <c:dPt>
            <c:idx val="3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B14A-45B1-AE7A-2982403F1B4B}"/>
              </c:ext>
            </c:extLst>
          </c:dPt>
          <c:dPt>
            <c:idx val="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14A-45B1-AE7A-2982403F1B4B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B14A-45B1-AE7A-2982403F1B4B}"/>
              </c:ext>
            </c:extLst>
          </c:dPt>
          <c:dPt>
            <c:idx val="6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B14A-45B1-AE7A-2982403F1B4B}"/>
              </c:ext>
            </c:extLst>
          </c:dPt>
          <c:dLbls>
            <c:dLbl>
              <c:idx val="0"/>
              <c:layout>
                <c:manualLayout>
                  <c:x val="4.5015579192951759E-2"/>
                  <c:y val="-4.53702431411508E-3"/>
                </c:manualLayout>
              </c:layout>
              <c:tx>
                <c:rich>
                  <a:bodyPr/>
                  <a:lstStyle/>
                  <a:p>
                    <a:fld id="{E36255FB-392C-45AD-B0B7-64101E713318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B14A-45B1-AE7A-2982403F1B4B}"/>
                </c:ext>
              </c:extLst>
            </c:dLbl>
            <c:dLbl>
              <c:idx val="1"/>
              <c:layout>
                <c:manualLayout>
                  <c:x val="-1.0654249359180979E-2"/>
                  <c:y val="1.2403899565609534E-2"/>
                </c:manualLayout>
              </c:layout>
              <c:tx>
                <c:rich>
                  <a:bodyPr/>
                  <a:lstStyle/>
                  <a:p>
                    <a:fld id="{ED350880-BDDE-4480-8A49-074FC4403189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B14A-45B1-AE7A-2982403F1B4B}"/>
                </c:ext>
              </c:extLst>
            </c:dLbl>
            <c:dLbl>
              <c:idx val="2"/>
              <c:layout>
                <c:manualLayout>
                  <c:x val="-4.2059216282175254E-3"/>
                  <c:y val="5.3113755900981185E-4"/>
                </c:manualLayout>
              </c:layout>
              <c:tx>
                <c:rich>
                  <a:bodyPr/>
                  <a:lstStyle/>
                  <a:p>
                    <a:fld id="{8B9C2EA9-A93C-4DB3-AA3F-EA911F8619B9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B14A-45B1-AE7A-2982403F1B4B}"/>
                </c:ext>
              </c:extLst>
            </c:dLbl>
            <c:dLbl>
              <c:idx val="3"/>
              <c:layout>
                <c:manualLayout>
                  <c:x val="-1.5121793986277317E-3"/>
                  <c:y val="-1.83187448018627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13,4%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14A-45B1-AE7A-2982403F1B4B}"/>
                </c:ext>
              </c:extLst>
            </c:dLbl>
            <c:dLbl>
              <c:idx val="4"/>
              <c:layout>
                <c:manualLayout>
                  <c:x val="-7.5604365243818203E-3"/>
                  <c:y val="3.1512445215466519E-3"/>
                </c:manualLayout>
              </c:layout>
              <c:tx>
                <c:rich>
                  <a:bodyPr/>
                  <a:lstStyle/>
                  <a:p>
                    <a:fld id="{7EF18152-1E2E-4366-96CB-EB1F93B0C764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B14A-45B1-AE7A-2982403F1B4B}"/>
                </c:ext>
              </c:extLst>
            </c:dLbl>
            <c:dLbl>
              <c:idx val="5"/>
              <c:layout>
                <c:manualLayout>
                  <c:x val="-2.0135684793786742E-2"/>
                  <c:y val="-1.666517242775745E-2"/>
                </c:manualLayout>
              </c:layout>
              <c:tx>
                <c:rich>
                  <a:bodyPr/>
                  <a:lstStyle/>
                  <a:p>
                    <a:fld id="{340FCB01-EA1E-4B68-84D7-F2E003342DF2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B14A-45B1-AE7A-2982403F1B4B}"/>
                </c:ext>
              </c:extLst>
            </c:dLbl>
            <c:dLbl>
              <c:idx val="6"/>
              <c:layout>
                <c:manualLayout>
                  <c:x val="2.0876118555355661E-3"/>
                  <c:y val="-1.028531848239322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0A4CE18-58DE-4CF1-8FC5-1B4D5B825AF4}" type="VALUE">
                      <a:rPr lang="en-US"/>
                      <a:pPr>
                        <a:defRPr/>
                      </a:pPr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360700526469279E-2"/>
                      <c:h val="6.8331584332542189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B14A-45B1-AE7A-2982403F1B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 G 9. G 10.'!$F$6:$F$12</c:f>
              <c:strCache>
                <c:ptCount val="7"/>
                <c:pt idx="0">
                  <c:v>Prírodné vedy ● Natural sciences</c:v>
                </c:pt>
                <c:pt idx="1">
                  <c:v>Technické vedy a náuky ● Technical sciences</c:v>
                </c:pt>
                <c:pt idx="2">
                  <c:v>Poľn.-lesnícke a veterinárne vedy a náuky ● Agricultural, forestry and veterinary sciences</c:v>
                </c:pt>
                <c:pt idx="3">
                  <c:v>Lekárske a farmaceutické vedy a náuky ● Medical and pharmaceutical sciences</c:v>
                </c:pt>
                <c:pt idx="4">
                  <c:v>Spoločenské vedy a náuky ● Social sciences</c:v>
                </c:pt>
                <c:pt idx="5">
                  <c:v>Vedy a náuky o kultúre a umení ● Sciences of culture and arts</c:v>
                </c:pt>
                <c:pt idx="6">
                  <c:v>Vojenské a bezpečnostné vedy a náuky● Military and security sciences</c:v>
                </c:pt>
              </c:strCache>
            </c:strRef>
          </c:cat>
          <c:val>
            <c:numRef>
              <c:f>' G 9. G 10.'!$G$6:$G$12</c:f>
              <c:numCache>
                <c:formatCode>0.0</c:formatCode>
                <c:ptCount val="7"/>
                <c:pt idx="0">
                  <c:v>3.6078789392543085</c:v>
                </c:pt>
                <c:pt idx="1">
                  <c:v>19.152161368392949</c:v>
                </c:pt>
                <c:pt idx="2">
                  <c:v>3.2625078591299403</c:v>
                </c:pt>
                <c:pt idx="3">
                  <c:v>13.387651046017897</c:v>
                </c:pt>
                <c:pt idx="4">
                  <c:v>55.199083603917074</c:v>
                </c:pt>
                <c:pt idx="5">
                  <c:v>2.4873607965066706</c:v>
                </c:pt>
                <c:pt idx="6">
                  <c:v>2.9033563867811587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4A-45B1-AE7A-2982403F1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9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</a:schemeClr>
            </a:gs>
            <a:gs pos="100000">
              <a:schemeClr val="dk1">
                <a:lumMod val="75000"/>
                <a:lumOff val="25000"/>
              </a:schemeClr>
            </a:gs>
          </a:gsLst>
          <a:lin ang="10800000" scaled="0"/>
        </a:gradFill>
        <a:round/>
      </a:ln>
      <a:effectLst/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emf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image" Target="../media/image2.emf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image" Target="../media/image3.emf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306530</xdr:colOff>
      <xdr:row>3</xdr:row>
      <xdr:rowOff>147205</xdr:rowOff>
    </xdr:from>
    <xdr:to>
      <xdr:col>4</xdr:col>
      <xdr:colOff>891885</xdr:colOff>
      <xdr:row>40</xdr:row>
      <xdr:rowOff>121227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0.02466</cdr:y>
    </cdr:from>
    <cdr:to>
      <cdr:x>0.04633</cdr:x>
      <cdr:y>0.10538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0" y="104775"/>
          <a:ext cx="3905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900"/>
            <a:t>%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3</xdr:row>
      <xdr:rowOff>23811</xdr:rowOff>
    </xdr:from>
    <xdr:to>
      <xdr:col>3</xdr:col>
      <xdr:colOff>276225</xdr:colOff>
      <xdr:row>29</xdr:row>
      <xdr:rowOff>85724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104774</xdr:colOff>
      <xdr:row>34</xdr:row>
      <xdr:rowOff>1</xdr:rowOff>
    </xdr:from>
    <xdr:to>
      <xdr:col>3</xdr:col>
      <xdr:colOff>542925</xdr:colOff>
      <xdr:row>56</xdr:row>
      <xdr:rowOff>47625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0.07577</cdr:x>
      <cdr:y>0.15907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0" y="0"/>
          <a:ext cx="581010" cy="574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 eaLnBrk="1" fontAlgn="auto" latinLnBrk="0" hangingPunct="1"/>
          <a:r>
            <a:rPr lang="sk-SK" sz="1100">
              <a:effectLst/>
              <a:latin typeface="+mn-lt"/>
              <a:ea typeface="+mn-ea"/>
              <a:cs typeface="+mn-cs"/>
            </a:rPr>
            <a:t>Dni </a:t>
          </a:r>
        </a:p>
        <a:p xmlns:a="http://schemas.openxmlformats.org/drawingml/2006/main">
          <a:pPr algn="r" eaLnBrk="1" fontAlgn="auto" latinLnBrk="0" hangingPunct="1"/>
          <a:r>
            <a:rPr lang="sk-SK" sz="1100" i="1" baseline="0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Days </a:t>
          </a:r>
          <a:r>
            <a:rPr lang="sk-SK" sz="1100" i="1" baseline="0">
              <a:effectLst/>
              <a:latin typeface="+mn-lt"/>
              <a:ea typeface="+mn-ea"/>
              <a:cs typeface="+mn-cs"/>
            </a:rPr>
            <a:t>                                                         </a:t>
          </a:r>
          <a:endParaRPr lang="sk-SK">
            <a:effectLst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38100</xdr:rowOff>
    </xdr:from>
    <xdr:to>
      <xdr:col>0</xdr:col>
      <xdr:colOff>5553075</xdr:colOff>
      <xdr:row>31</xdr:row>
      <xdr:rowOff>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161925</xdr:colOff>
      <xdr:row>4</xdr:row>
      <xdr:rowOff>38100</xdr:rowOff>
    </xdr:from>
    <xdr:to>
      <xdr:col>0</xdr:col>
      <xdr:colOff>904875</xdr:colOff>
      <xdr:row>7</xdr:row>
      <xdr:rowOff>85725</xdr:rowOff>
    </xdr:to>
    <xdr:sp macro="" textlink="">
      <xdr:nvSpPr>
        <xdr:cNvPr id="3" name="BlokTextu 2"/>
        <xdr:cNvSpPr txBox="1"/>
      </xdr:nvSpPr>
      <xdr:spPr>
        <a:xfrm>
          <a:off x="161925" y="2305050"/>
          <a:ext cx="742950" cy="533400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/>
            <a:t>mil.EUR</a:t>
          </a:r>
        </a:p>
        <a:p>
          <a:pPr algn="ctr"/>
          <a:r>
            <a:rPr lang="sk-SK" sz="1100" i="1">
              <a:solidFill>
                <a:schemeClr val="bg1">
                  <a:lumMod val="50000"/>
                </a:schemeClr>
              </a:solidFill>
            </a:rPr>
            <a:t>EUR mill. </a:t>
          </a:r>
        </a:p>
        <a:p>
          <a:endParaRPr lang="sk-SK" sz="1100"/>
        </a:p>
      </xdr:txBody>
    </xdr:sp>
    <xdr:clientData/>
  </xdr:twoCellAnchor>
  <xdr:twoCellAnchor>
    <xdr:from>
      <xdr:col>0</xdr:col>
      <xdr:colOff>57149</xdr:colOff>
      <xdr:row>35</xdr:row>
      <xdr:rowOff>4762</xdr:rowOff>
    </xdr:from>
    <xdr:to>
      <xdr:col>0</xdr:col>
      <xdr:colOff>5600700</xdr:colOff>
      <xdr:row>55</xdr:row>
      <xdr:rowOff>19050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9525</xdr:rowOff>
    </xdr:from>
    <xdr:to>
      <xdr:col>13</xdr:col>
      <xdr:colOff>576781</xdr:colOff>
      <xdr:row>56</xdr:row>
      <xdr:rowOff>76200</xdr:rowOff>
    </xdr:to>
    <xdr:pic>
      <xdr:nvPicPr>
        <xdr:cNvPr id="16" name="Obrázok 1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91150"/>
          <a:ext cx="8501581" cy="4486275"/>
        </a:xfrm>
        <a:prstGeom prst="rect">
          <a:avLst/>
        </a:prstGeom>
        <a:solidFill>
          <a:srgbClr val="FFFFCC"/>
        </a:solidFill>
      </xdr:spPr>
    </xdr:pic>
    <xdr:clientData/>
  </xdr:twoCellAnchor>
  <xdr:oneCellAnchor>
    <xdr:from>
      <xdr:col>6</xdr:col>
      <xdr:colOff>171449</xdr:colOff>
      <xdr:row>53</xdr:row>
      <xdr:rowOff>38099</xdr:rowOff>
    </xdr:from>
    <xdr:ext cx="1019176" cy="264560"/>
    <xdr:sp macro="" textlink="">
      <xdr:nvSpPr>
        <xdr:cNvPr id="3" name="BlokTextu 2"/>
        <xdr:cNvSpPr txBox="1"/>
      </xdr:nvSpPr>
      <xdr:spPr>
        <a:xfrm>
          <a:off x="3829049" y="10239374"/>
          <a:ext cx="101917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k-SK" sz="1100"/>
            <a:t>SR</a:t>
          </a:r>
          <a:r>
            <a:rPr lang="sk-SK" sz="1100" baseline="0"/>
            <a:t> : </a:t>
          </a:r>
          <a:r>
            <a:rPr lang="sk-SK" sz="1100"/>
            <a:t>100,0 %</a:t>
          </a:r>
          <a:endParaRPr lang="sk-SK" sz="1100" i="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9</xdr:col>
      <xdr:colOff>447675</xdr:colOff>
      <xdr:row>49</xdr:row>
      <xdr:rowOff>123824</xdr:rowOff>
    </xdr:from>
    <xdr:ext cx="1562100" cy="436786"/>
    <xdr:sp macro="" textlink="">
      <xdr:nvSpPr>
        <xdr:cNvPr id="4" name="BlokTextu 3"/>
        <xdr:cNvSpPr txBox="1"/>
      </xdr:nvSpPr>
      <xdr:spPr>
        <a:xfrm>
          <a:off x="5934075" y="9677399"/>
          <a:ext cx="156210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lang="sk-SK" sz="1100"/>
            <a:t>% k priemeru SR</a:t>
          </a:r>
        </a:p>
        <a:p>
          <a:pPr algn="l"/>
          <a:r>
            <a:rPr lang="sk-SK" sz="1100" i="1">
              <a:solidFill>
                <a:schemeClr val="bg1">
                  <a:lumMod val="50000"/>
                </a:schemeClr>
              </a:solidFill>
            </a:rPr>
            <a:t>Per cent of</a:t>
          </a:r>
          <a:r>
            <a:rPr lang="sk-SK" sz="1100" i="1" baseline="0">
              <a:solidFill>
                <a:schemeClr val="bg1">
                  <a:lumMod val="50000"/>
                </a:schemeClr>
              </a:solidFill>
            </a:rPr>
            <a:t> SR average</a:t>
          </a:r>
          <a:endParaRPr lang="sk-SK" sz="1100" i="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2</xdr:col>
      <xdr:colOff>76200</xdr:colOff>
      <xdr:row>45</xdr:row>
      <xdr:rowOff>104775</xdr:rowOff>
    </xdr:from>
    <xdr:ext cx="537711" cy="264560"/>
    <xdr:sp macro="" textlink="">
      <xdr:nvSpPr>
        <xdr:cNvPr id="5" name="BlokTextu 4"/>
        <xdr:cNvSpPr txBox="1"/>
      </xdr:nvSpPr>
      <xdr:spPr>
        <a:xfrm>
          <a:off x="1295400" y="9010650"/>
          <a:ext cx="53771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>
              <a:solidFill>
                <a:schemeClr val="bg1"/>
              </a:solidFill>
            </a:rPr>
            <a:t>241,6</a:t>
          </a:r>
          <a:r>
            <a:rPr lang="sk-SK" sz="1100"/>
            <a:t> </a:t>
          </a:r>
        </a:p>
      </xdr:txBody>
    </xdr:sp>
    <xdr:clientData/>
  </xdr:oneCellAnchor>
  <xdr:oneCellAnchor>
    <xdr:from>
      <xdr:col>4</xdr:col>
      <xdr:colOff>85725</xdr:colOff>
      <xdr:row>48</xdr:row>
      <xdr:rowOff>104775</xdr:rowOff>
    </xdr:from>
    <xdr:ext cx="434350" cy="264560"/>
    <xdr:sp macro="" textlink="">
      <xdr:nvSpPr>
        <xdr:cNvPr id="6" name="BlokTextu 5"/>
        <xdr:cNvSpPr txBox="1"/>
      </xdr:nvSpPr>
      <xdr:spPr>
        <a:xfrm>
          <a:off x="2524125" y="9496425"/>
          <a:ext cx="4343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/>
            <a:t>89,6</a:t>
          </a:r>
        </a:p>
      </xdr:txBody>
    </xdr:sp>
    <xdr:clientData/>
  </xdr:oneCellAnchor>
  <xdr:oneCellAnchor>
    <xdr:from>
      <xdr:col>2</xdr:col>
      <xdr:colOff>600075</xdr:colOff>
      <xdr:row>44</xdr:row>
      <xdr:rowOff>104775</xdr:rowOff>
    </xdr:from>
    <xdr:ext cx="537711" cy="264560"/>
    <xdr:sp macro="" textlink="">
      <xdr:nvSpPr>
        <xdr:cNvPr id="7" name="BlokTextu 6"/>
        <xdr:cNvSpPr txBox="1"/>
      </xdr:nvSpPr>
      <xdr:spPr>
        <a:xfrm>
          <a:off x="1819275" y="8848725"/>
          <a:ext cx="53771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>
              <a:solidFill>
                <a:schemeClr val="bg1"/>
              </a:solidFill>
            </a:rPr>
            <a:t>116,9 </a:t>
          </a:r>
        </a:p>
      </xdr:txBody>
    </xdr:sp>
    <xdr:clientData/>
  </xdr:oneCellAnchor>
  <xdr:oneCellAnchor>
    <xdr:from>
      <xdr:col>4</xdr:col>
      <xdr:colOff>133350</xdr:colOff>
      <xdr:row>41</xdr:row>
      <xdr:rowOff>57150</xdr:rowOff>
    </xdr:from>
    <xdr:ext cx="434350" cy="264560"/>
    <xdr:sp macro="" textlink="">
      <xdr:nvSpPr>
        <xdr:cNvPr id="8" name="BlokTextu 7"/>
        <xdr:cNvSpPr txBox="1"/>
      </xdr:nvSpPr>
      <xdr:spPr>
        <a:xfrm>
          <a:off x="2571750" y="8258175"/>
          <a:ext cx="4343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/>
            <a:t>84,3</a:t>
          </a:r>
        </a:p>
      </xdr:txBody>
    </xdr:sp>
    <xdr:clientData/>
  </xdr:oneCellAnchor>
  <xdr:oneCellAnchor>
    <xdr:from>
      <xdr:col>6</xdr:col>
      <xdr:colOff>9525</xdr:colOff>
      <xdr:row>38</xdr:row>
      <xdr:rowOff>161925</xdr:rowOff>
    </xdr:from>
    <xdr:ext cx="434350" cy="264560"/>
    <xdr:sp macro="" textlink="">
      <xdr:nvSpPr>
        <xdr:cNvPr id="9" name="BlokTextu 8"/>
        <xdr:cNvSpPr txBox="1"/>
      </xdr:nvSpPr>
      <xdr:spPr>
        <a:xfrm>
          <a:off x="3667125" y="7791450"/>
          <a:ext cx="4343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/>
            <a:t>93,8</a:t>
          </a:r>
        </a:p>
      </xdr:txBody>
    </xdr:sp>
    <xdr:clientData/>
  </xdr:oneCellAnchor>
  <xdr:oneCellAnchor>
    <xdr:from>
      <xdr:col>6</xdr:col>
      <xdr:colOff>228600</xdr:colOff>
      <xdr:row>45</xdr:row>
      <xdr:rowOff>28575</xdr:rowOff>
    </xdr:from>
    <xdr:ext cx="434350" cy="264560"/>
    <xdr:sp macro="" textlink="">
      <xdr:nvSpPr>
        <xdr:cNvPr id="10" name="BlokTextu 9"/>
        <xdr:cNvSpPr txBox="1"/>
      </xdr:nvSpPr>
      <xdr:spPr>
        <a:xfrm>
          <a:off x="3886200" y="8934450"/>
          <a:ext cx="4343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/>
            <a:t>77,0</a:t>
          </a:r>
        </a:p>
      </xdr:txBody>
    </xdr:sp>
    <xdr:clientData/>
  </xdr:oneCellAnchor>
  <xdr:oneCellAnchor>
    <xdr:from>
      <xdr:col>9</xdr:col>
      <xdr:colOff>409575</xdr:colOff>
      <xdr:row>39</xdr:row>
      <xdr:rowOff>47625</xdr:rowOff>
    </xdr:from>
    <xdr:ext cx="466218" cy="264560"/>
    <xdr:sp macro="" textlink="">
      <xdr:nvSpPr>
        <xdr:cNvPr id="11" name="BlokTextu 10"/>
        <xdr:cNvSpPr txBox="1"/>
      </xdr:nvSpPr>
      <xdr:spPr>
        <a:xfrm>
          <a:off x="5895975" y="7867650"/>
          <a:ext cx="46621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/>
            <a:t>64,5 </a:t>
          </a:r>
        </a:p>
      </xdr:txBody>
    </xdr:sp>
    <xdr:clientData/>
  </xdr:oneCellAnchor>
  <xdr:oneCellAnchor>
    <xdr:from>
      <xdr:col>9</xdr:col>
      <xdr:colOff>371475</xdr:colOff>
      <xdr:row>43</xdr:row>
      <xdr:rowOff>123825</xdr:rowOff>
    </xdr:from>
    <xdr:ext cx="466218" cy="264560"/>
    <xdr:sp macro="" textlink="">
      <xdr:nvSpPr>
        <xdr:cNvPr id="12" name="BlokTextu 11"/>
        <xdr:cNvSpPr txBox="1"/>
      </xdr:nvSpPr>
      <xdr:spPr>
        <a:xfrm>
          <a:off x="5857875" y="8705850"/>
          <a:ext cx="46621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/>
            <a:t>83,6 </a:t>
          </a:r>
        </a:p>
      </xdr:txBody>
    </xdr:sp>
    <xdr:clientData/>
  </xdr:oneCellAnchor>
  <xdr:twoCellAnchor>
    <xdr:from>
      <xdr:col>0</xdr:col>
      <xdr:colOff>0</xdr:colOff>
      <xdr:row>3</xdr:row>
      <xdr:rowOff>28575</xdr:rowOff>
    </xdr:from>
    <xdr:to>
      <xdr:col>13</xdr:col>
      <xdr:colOff>542925</xdr:colOff>
      <xdr:row>26</xdr:row>
      <xdr:rowOff>0</xdr:rowOff>
    </xdr:to>
    <xdr:graphicFrame macro="">
      <xdr:nvGraphicFramePr>
        <xdr:cNvPr id="14" name="Graf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180976</xdr:colOff>
      <xdr:row>52</xdr:row>
      <xdr:rowOff>95249</xdr:rowOff>
    </xdr:from>
    <xdr:to>
      <xdr:col>11</xdr:col>
      <xdr:colOff>409576</xdr:colOff>
      <xdr:row>57</xdr:row>
      <xdr:rowOff>28575</xdr:rowOff>
    </xdr:to>
    <xdr:sp macro="" textlink="">
      <xdr:nvSpPr>
        <xdr:cNvPr id="17" name="BlokTextu 16"/>
        <xdr:cNvSpPr txBox="1"/>
      </xdr:nvSpPr>
      <xdr:spPr>
        <a:xfrm>
          <a:off x="6276976" y="9001124"/>
          <a:ext cx="838200" cy="7429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 64,5 -    80,0</a:t>
          </a:r>
        </a:p>
        <a:p>
          <a:r>
            <a:rPr lang="sk-SK" sz="900"/>
            <a:t> 80,1 -  100,0</a:t>
          </a:r>
        </a:p>
        <a:p>
          <a:r>
            <a:rPr lang="sk-SK" sz="900"/>
            <a:t>100,1-  200,0</a:t>
          </a:r>
        </a:p>
        <a:p>
          <a:r>
            <a:rPr lang="sk-SK" sz="900"/>
            <a:t>200,1 - 241,6</a:t>
          </a: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0.32703</cdr:x>
      <cdr:y>0.91495</cdr:y>
    </cdr:from>
    <cdr:to>
      <cdr:x>0.46657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2143125" y="3381375"/>
          <a:ext cx="9144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Current prices</a:t>
          </a:r>
        </a:p>
      </cdr:txBody>
    </cdr:sp>
  </cdr:relSizeAnchor>
  <cdr:relSizeAnchor xmlns:cdr="http://schemas.openxmlformats.org/drawingml/2006/chartDrawing">
    <cdr:from>
      <cdr:x>0.54506</cdr:x>
      <cdr:y>0.91495</cdr:y>
    </cdr:from>
    <cdr:to>
      <cdr:x>0.68459</cdr:x>
      <cdr:y>1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3571875" y="3381375"/>
          <a:ext cx="9144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Constant prices (2015</a:t>
          </a:r>
          <a:r>
            <a:rPr lang="sk-SK" sz="1000" i="1" baseline="0">
              <a:solidFill>
                <a:schemeClr val="bg1">
                  <a:lumMod val="50000"/>
                </a:schemeClr>
              </a:solidFill>
            </a:rPr>
            <a:t> = 100)</a:t>
          </a:r>
          <a:endParaRPr lang="sk-SK" sz="1000" i="1">
            <a:solidFill>
              <a:schemeClr val="bg1">
                <a:lumMod val="50000"/>
              </a:schemeClr>
            </a:solidFill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147637</xdr:rowOff>
    </xdr:from>
    <xdr:to>
      <xdr:col>7</xdr:col>
      <xdr:colOff>361950</xdr:colOff>
      <xdr:row>26</xdr:row>
      <xdr:rowOff>28575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361950</xdr:colOff>
      <xdr:row>2</xdr:row>
      <xdr:rowOff>147636</xdr:rowOff>
    </xdr:from>
    <xdr:to>
      <xdr:col>15</xdr:col>
      <xdr:colOff>57150</xdr:colOff>
      <xdr:row>26</xdr:row>
      <xdr:rowOff>19049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142875</xdr:colOff>
      <xdr:row>6</xdr:row>
      <xdr:rowOff>28574</xdr:rowOff>
    </xdr:from>
    <xdr:to>
      <xdr:col>4</xdr:col>
      <xdr:colOff>247650</xdr:colOff>
      <xdr:row>11</xdr:row>
      <xdr:rowOff>85724</xdr:rowOff>
    </xdr:to>
    <xdr:sp macro="" textlink="">
      <xdr:nvSpPr>
        <xdr:cNvPr id="4" name="BlokTextu 3"/>
        <xdr:cNvSpPr txBox="1"/>
      </xdr:nvSpPr>
      <xdr:spPr>
        <a:xfrm>
          <a:off x="1971675" y="1485899"/>
          <a:ext cx="714375" cy="866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000"/>
            <a:t>Dovoz  </a:t>
          </a:r>
          <a:r>
            <a:rPr lang="sk-SK" sz="1000" i="1">
              <a:solidFill>
                <a:schemeClr val="bg1">
                  <a:lumMod val="50000"/>
                </a:schemeClr>
              </a:solidFill>
            </a:rPr>
            <a:t>Import</a:t>
          </a:r>
        </a:p>
        <a:p>
          <a:pPr algn="ctr"/>
          <a:r>
            <a:rPr lang="sk-SK" sz="1000"/>
            <a:t>72 823 mil. EUR</a:t>
          </a:r>
        </a:p>
        <a:p>
          <a:pPr algn="ctr"/>
          <a:r>
            <a:rPr lang="sk-SK" sz="1000" i="1">
              <a:solidFill>
                <a:schemeClr val="bg1">
                  <a:lumMod val="50000"/>
                </a:schemeClr>
              </a:solidFill>
            </a:rPr>
            <a:t>EUR</a:t>
          </a:r>
          <a:r>
            <a:rPr lang="sk-SK" sz="1000" i="1" baseline="0">
              <a:solidFill>
                <a:schemeClr val="bg1">
                  <a:lumMod val="50000"/>
                </a:schemeClr>
              </a:solidFill>
            </a:rPr>
            <a:t> mill.</a:t>
          </a:r>
          <a:endParaRPr lang="sk-SK" sz="1000" i="1">
            <a:solidFill>
              <a:schemeClr val="bg1">
                <a:lumMod val="50000"/>
              </a:schemeClr>
            </a:solidFill>
          </a:endParaRPr>
        </a:p>
      </xdr:txBody>
    </xdr:sp>
    <xdr:clientData/>
  </xdr:twoCellAnchor>
  <xdr:twoCellAnchor>
    <xdr:from>
      <xdr:col>10</xdr:col>
      <xdr:colOff>457200</xdr:colOff>
      <xdr:row>6</xdr:row>
      <xdr:rowOff>28575</xdr:rowOff>
    </xdr:from>
    <xdr:to>
      <xdr:col>11</xdr:col>
      <xdr:colOff>561975</xdr:colOff>
      <xdr:row>11</xdr:row>
      <xdr:rowOff>152400</xdr:rowOff>
    </xdr:to>
    <xdr:sp macro="" textlink="">
      <xdr:nvSpPr>
        <xdr:cNvPr id="5" name="BlokTextu 4"/>
        <xdr:cNvSpPr txBox="1"/>
      </xdr:nvSpPr>
      <xdr:spPr>
        <a:xfrm>
          <a:off x="6553200" y="1485900"/>
          <a:ext cx="714375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000"/>
            <a:t>Vývoz  </a:t>
          </a:r>
          <a:r>
            <a:rPr lang="sk-SK" sz="1000" i="1">
              <a:solidFill>
                <a:schemeClr val="bg1">
                  <a:lumMod val="50000"/>
                </a:schemeClr>
              </a:solidFill>
            </a:rPr>
            <a:t>Export</a:t>
          </a:r>
        </a:p>
        <a:p>
          <a:pPr algn="ctr"/>
          <a:r>
            <a:rPr lang="sk-SK" sz="1000"/>
            <a:t>76 072 mil. EUR</a:t>
          </a:r>
        </a:p>
        <a:p>
          <a:pPr algn="ctr"/>
          <a:r>
            <a:rPr lang="sk-SK" sz="1000" i="1">
              <a:solidFill>
                <a:schemeClr val="bg1">
                  <a:lumMod val="50000"/>
                </a:schemeClr>
              </a:solidFill>
            </a:rPr>
            <a:t>EUR mill.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15</xdr:col>
      <xdr:colOff>19050</xdr:colOff>
      <xdr:row>57</xdr:row>
      <xdr:rowOff>142875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30</xdr:row>
      <xdr:rowOff>85725</xdr:rowOff>
    </xdr:from>
    <xdr:to>
      <xdr:col>0</xdr:col>
      <xdr:colOff>466725</xdr:colOff>
      <xdr:row>31</xdr:row>
      <xdr:rowOff>152400</xdr:rowOff>
    </xdr:to>
    <xdr:sp macro="" textlink="">
      <xdr:nvSpPr>
        <xdr:cNvPr id="7" name="BlokTextu 6"/>
        <xdr:cNvSpPr txBox="1"/>
      </xdr:nvSpPr>
      <xdr:spPr>
        <a:xfrm>
          <a:off x="38100" y="5429250"/>
          <a:ext cx="428625" cy="228600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EUR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3</xdr:row>
      <xdr:rowOff>0</xdr:rowOff>
    </xdr:from>
    <xdr:to>
      <xdr:col>9</xdr:col>
      <xdr:colOff>523874</xdr:colOff>
      <xdr:row>28</xdr:row>
      <xdr:rowOff>47625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257174</xdr:colOff>
      <xdr:row>32</xdr:row>
      <xdr:rowOff>23812</xdr:rowOff>
    </xdr:from>
    <xdr:to>
      <xdr:col>10</xdr:col>
      <xdr:colOff>19049</xdr:colOff>
      <xdr:row>49</xdr:row>
      <xdr:rowOff>14287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114300</xdr:colOff>
      <xdr:row>44</xdr:row>
      <xdr:rowOff>76200</xdr:rowOff>
    </xdr:from>
    <xdr:to>
      <xdr:col>9</xdr:col>
      <xdr:colOff>571500</xdr:colOff>
      <xdr:row>45</xdr:row>
      <xdr:rowOff>114300</xdr:rowOff>
    </xdr:to>
    <xdr:sp macro="" textlink="">
      <xdr:nvSpPr>
        <xdr:cNvPr id="5" name="BlokTextu 4"/>
        <xdr:cNvSpPr txBox="1"/>
      </xdr:nvSpPr>
      <xdr:spPr>
        <a:xfrm>
          <a:off x="4991100" y="7362825"/>
          <a:ext cx="1066800" cy="200025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800"/>
            <a:t>mil.</a:t>
          </a:r>
          <a:r>
            <a:rPr lang="sk-SK" sz="800" baseline="0"/>
            <a:t> EUR / </a:t>
          </a:r>
          <a:r>
            <a:rPr lang="sk-SK" sz="800" i="1" baseline="0">
              <a:solidFill>
                <a:schemeClr val="tx1">
                  <a:lumMod val="50000"/>
                  <a:lumOff val="50000"/>
                </a:schemeClr>
              </a:solidFill>
            </a:rPr>
            <a:t>EUR mill.</a:t>
          </a:r>
          <a:endParaRPr lang="sk-SK" sz="800" i="1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twoCellAnchor>
  <xdr:twoCellAnchor>
    <xdr:from>
      <xdr:col>0</xdr:col>
      <xdr:colOff>419099</xdr:colOff>
      <xdr:row>32</xdr:row>
      <xdr:rowOff>104774</xdr:rowOff>
    </xdr:from>
    <xdr:to>
      <xdr:col>7</xdr:col>
      <xdr:colOff>38100</xdr:colOff>
      <xdr:row>34</xdr:row>
      <xdr:rowOff>38100</xdr:rowOff>
    </xdr:to>
    <xdr:sp macro="" textlink="">
      <xdr:nvSpPr>
        <xdr:cNvPr id="6" name="BlokTextu 5"/>
        <xdr:cNvSpPr txBox="1"/>
      </xdr:nvSpPr>
      <xdr:spPr>
        <a:xfrm>
          <a:off x="419099" y="5448299"/>
          <a:ext cx="3886201" cy="257176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Tržby z rastlinnej produkcie / </a:t>
          </a:r>
          <a:r>
            <a:rPr lang="sk-SK" sz="1100" i="1">
              <a:solidFill>
                <a:schemeClr val="tx1">
                  <a:lumMod val="50000"/>
                  <a:lumOff val="50000"/>
                </a:schemeClr>
              </a:solidFill>
            </a:rPr>
            <a:t>Receipts</a:t>
          </a:r>
          <a:r>
            <a:rPr lang="sk-SK" sz="1100" i="1" baseline="0">
              <a:solidFill>
                <a:schemeClr val="tx1">
                  <a:lumMod val="50000"/>
                  <a:lumOff val="50000"/>
                </a:schemeClr>
              </a:solidFill>
            </a:rPr>
            <a:t> from the </a:t>
          </a:r>
          <a:r>
            <a:rPr lang="sk-SK" sz="1100" i="1">
              <a:solidFill>
                <a:schemeClr val="tx1">
                  <a:lumMod val="50000"/>
                  <a:lumOff val="50000"/>
                </a:schemeClr>
              </a:solidFill>
            </a:rPr>
            <a:t>crop production</a:t>
          </a:r>
        </a:p>
      </xdr:txBody>
    </xdr:sp>
    <xdr:clientData/>
  </xdr:twoCellAnchor>
  <xdr:twoCellAnchor>
    <xdr:from>
      <xdr:col>0</xdr:col>
      <xdr:colOff>266700</xdr:colOff>
      <xdr:row>49</xdr:row>
      <xdr:rowOff>9525</xdr:rowOff>
    </xdr:from>
    <xdr:to>
      <xdr:col>10</xdr:col>
      <xdr:colOff>28575</xdr:colOff>
      <xdr:row>66</xdr:row>
      <xdr:rowOff>0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114300</xdr:colOff>
      <xdr:row>63</xdr:row>
      <xdr:rowOff>0</xdr:rowOff>
    </xdr:from>
    <xdr:to>
      <xdr:col>9</xdr:col>
      <xdr:colOff>571500</xdr:colOff>
      <xdr:row>64</xdr:row>
      <xdr:rowOff>38100</xdr:rowOff>
    </xdr:to>
    <xdr:sp macro="" textlink="">
      <xdr:nvSpPr>
        <xdr:cNvPr id="8" name="BlokTextu 7"/>
        <xdr:cNvSpPr txBox="1"/>
      </xdr:nvSpPr>
      <xdr:spPr>
        <a:xfrm>
          <a:off x="4991100" y="10363200"/>
          <a:ext cx="1066800" cy="200025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800"/>
            <a:t>mil.</a:t>
          </a:r>
          <a:r>
            <a:rPr lang="sk-SK" sz="800" baseline="0"/>
            <a:t> EUR / </a:t>
          </a:r>
          <a:r>
            <a:rPr lang="sk-SK" sz="800" i="1" baseline="0">
              <a:solidFill>
                <a:schemeClr val="tx1">
                  <a:lumMod val="50000"/>
                  <a:lumOff val="50000"/>
                </a:schemeClr>
              </a:solidFill>
            </a:rPr>
            <a:t>EUR mill.</a:t>
          </a:r>
          <a:endParaRPr lang="sk-SK" sz="800" i="1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twoCellAnchor>
  <xdr:twoCellAnchor>
    <xdr:from>
      <xdr:col>0</xdr:col>
      <xdr:colOff>342900</xdr:colOff>
      <xdr:row>50</xdr:row>
      <xdr:rowOff>133350</xdr:rowOff>
    </xdr:from>
    <xdr:to>
      <xdr:col>7</xdr:col>
      <xdr:colOff>428625</xdr:colOff>
      <xdr:row>52</xdr:row>
      <xdr:rowOff>114300</xdr:rowOff>
    </xdr:to>
    <xdr:sp macro="" textlink="">
      <xdr:nvSpPr>
        <xdr:cNvPr id="9" name="BlokTextu 8"/>
        <xdr:cNvSpPr txBox="1"/>
      </xdr:nvSpPr>
      <xdr:spPr>
        <a:xfrm>
          <a:off x="342900" y="8391525"/>
          <a:ext cx="4352925" cy="304800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Tržby zo živočíšnej produkcie / </a:t>
          </a:r>
          <a:r>
            <a:rPr lang="sk-SK" sz="1100" i="1">
              <a:solidFill>
                <a:schemeClr val="tx1">
                  <a:lumMod val="50000"/>
                  <a:lumOff val="50000"/>
                </a:schemeClr>
              </a:solidFill>
            </a:rPr>
            <a:t>Receipts</a:t>
          </a:r>
          <a:r>
            <a:rPr lang="sk-SK" sz="1100" i="1" baseline="0">
              <a:solidFill>
                <a:schemeClr val="tx1">
                  <a:lumMod val="50000"/>
                  <a:lumOff val="50000"/>
                </a:schemeClr>
              </a:solidFill>
            </a:rPr>
            <a:t> from the l</a:t>
          </a:r>
          <a:r>
            <a:rPr lang="sk-SK" sz="1100" i="1">
              <a:solidFill>
                <a:schemeClr val="tx1">
                  <a:lumMod val="50000"/>
                  <a:lumOff val="50000"/>
                </a:schemeClr>
              </a:solidFill>
            </a:rPr>
            <a:t>ivestock production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</xdr:row>
      <xdr:rowOff>100011</xdr:rowOff>
    </xdr:from>
    <xdr:to>
      <xdr:col>10</xdr:col>
      <xdr:colOff>66675</xdr:colOff>
      <xdr:row>24</xdr:row>
      <xdr:rowOff>114299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600075</xdr:colOff>
      <xdr:row>20</xdr:row>
      <xdr:rowOff>0</xdr:rowOff>
    </xdr:from>
    <xdr:to>
      <xdr:col>10</xdr:col>
      <xdr:colOff>38100</xdr:colOff>
      <xdr:row>23</xdr:row>
      <xdr:rowOff>0</xdr:rowOff>
    </xdr:to>
    <xdr:sp macro="" textlink="">
      <xdr:nvSpPr>
        <xdr:cNvPr id="3" name="BlokTextu 2"/>
        <xdr:cNvSpPr txBox="1"/>
      </xdr:nvSpPr>
      <xdr:spPr>
        <a:xfrm>
          <a:off x="5476875" y="4371975"/>
          <a:ext cx="657225" cy="485775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000"/>
            <a:t>% </a:t>
          </a:r>
        </a:p>
        <a:p>
          <a:pPr algn="ctr"/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Per cent</a:t>
          </a:r>
        </a:p>
      </xdr:txBody>
    </xdr:sp>
    <xdr:clientData/>
  </xdr:twoCellAnchor>
  <xdr:twoCellAnchor>
    <xdr:from>
      <xdr:col>0</xdr:col>
      <xdr:colOff>76200</xdr:colOff>
      <xdr:row>29</xdr:row>
      <xdr:rowOff>0</xdr:rowOff>
    </xdr:from>
    <xdr:to>
      <xdr:col>10</xdr:col>
      <xdr:colOff>0</xdr:colOff>
      <xdr:row>50</xdr:row>
      <xdr:rowOff>28574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30</xdr:row>
      <xdr:rowOff>57150</xdr:rowOff>
    </xdr:from>
    <xdr:to>
      <xdr:col>1</xdr:col>
      <xdr:colOff>228600</xdr:colOff>
      <xdr:row>33</xdr:row>
      <xdr:rowOff>38100</xdr:rowOff>
    </xdr:to>
    <xdr:sp macro="" textlink="">
      <xdr:nvSpPr>
        <xdr:cNvPr id="5" name="BlokTextu 4"/>
        <xdr:cNvSpPr txBox="1"/>
      </xdr:nvSpPr>
      <xdr:spPr>
        <a:xfrm>
          <a:off x="57150" y="5562600"/>
          <a:ext cx="781050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tis. m</a:t>
          </a:r>
          <a:r>
            <a:rPr lang="sk-SK" sz="900" baseline="30000"/>
            <a:t>3</a:t>
          </a:r>
        </a:p>
        <a:p>
          <a:r>
            <a:rPr lang="sk-SK" sz="900" i="1" baseline="0">
              <a:solidFill>
                <a:schemeClr val="tx1">
                  <a:lumMod val="50000"/>
                  <a:lumOff val="50000"/>
                </a:schemeClr>
              </a:solidFill>
            </a:rPr>
            <a:t>M</a:t>
          </a:r>
          <a:r>
            <a:rPr lang="sk-SK" sz="900" i="1" baseline="30000">
              <a:solidFill>
                <a:schemeClr val="tx1">
                  <a:lumMod val="50000"/>
                  <a:lumOff val="50000"/>
                </a:schemeClr>
              </a:solidFill>
            </a:rPr>
            <a:t>3</a:t>
          </a:r>
          <a:r>
            <a:rPr lang="sk-SK" sz="900" i="1" baseline="0">
              <a:solidFill>
                <a:schemeClr val="tx1">
                  <a:lumMod val="50000"/>
                  <a:lumOff val="50000"/>
                </a:schemeClr>
              </a:solidFill>
            </a:rPr>
            <a:t> thous.</a:t>
          </a:r>
          <a:endParaRPr lang="sk-SK" sz="900" i="1" baseline="3000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34</xdr:row>
      <xdr:rowOff>9525</xdr:rowOff>
    </xdr:from>
    <xdr:to>
      <xdr:col>13</xdr:col>
      <xdr:colOff>390525</xdr:colOff>
      <xdr:row>58</xdr:row>
      <xdr:rowOff>158360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1" y="5886450"/>
          <a:ext cx="8296274" cy="4377935"/>
        </a:xfrm>
        <a:prstGeom prst="rect">
          <a:avLst/>
        </a:prstGeom>
        <a:solidFill>
          <a:srgbClr val="FFFFCC"/>
        </a:solidFill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7</xdr:col>
      <xdr:colOff>304800</xdr:colOff>
      <xdr:row>29</xdr:row>
      <xdr:rowOff>42863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466725</xdr:colOff>
      <xdr:row>2</xdr:row>
      <xdr:rowOff>361950</xdr:rowOff>
    </xdr:from>
    <xdr:to>
      <xdr:col>13</xdr:col>
      <xdr:colOff>495300</xdr:colOff>
      <xdr:row>29</xdr:row>
      <xdr:rowOff>23813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11</xdr:row>
      <xdr:rowOff>19050</xdr:rowOff>
    </xdr:from>
    <xdr:to>
      <xdr:col>4</xdr:col>
      <xdr:colOff>285750</xdr:colOff>
      <xdr:row>13</xdr:row>
      <xdr:rowOff>152400</xdr:rowOff>
    </xdr:to>
    <xdr:sp macro="" textlink="">
      <xdr:nvSpPr>
        <xdr:cNvPr id="6" name="BlokTextu 5"/>
        <xdr:cNvSpPr txBox="1"/>
      </xdr:nvSpPr>
      <xdr:spPr>
        <a:xfrm>
          <a:off x="1828800" y="2447925"/>
          <a:ext cx="895350" cy="457200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Priemysel </a:t>
          </a:r>
          <a:r>
            <a:rPr lang="sk-SK" sz="1100" b="0" i="1" u="none" strike="noStrike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Industry</a:t>
          </a:r>
          <a:r>
            <a:rPr lang="sk-SK" i="1">
              <a:solidFill>
                <a:schemeClr val="bg1">
                  <a:lumMod val="65000"/>
                </a:schemeClr>
              </a:solidFill>
            </a:rPr>
            <a:t> </a:t>
          </a:r>
          <a:endParaRPr lang="sk-SK" sz="1100" i="1">
            <a:solidFill>
              <a:schemeClr val="bg1">
                <a:lumMod val="65000"/>
              </a:schemeClr>
            </a:solidFill>
          </a:endParaRPr>
        </a:p>
      </xdr:txBody>
    </xdr:sp>
    <xdr:clientData/>
  </xdr:twoCellAnchor>
  <xdr:twoCellAnchor>
    <xdr:from>
      <xdr:col>9</xdr:col>
      <xdr:colOff>257175</xdr:colOff>
      <xdr:row>11</xdr:row>
      <xdr:rowOff>28575</xdr:rowOff>
    </xdr:from>
    <xdr:to>
      <xdr:col>11</xdr:col>
      <xdr:colOff>28575</xdr:colOff>
      <xdr:row>14</xdr:row>
      <xdr:rowOff>0</xdr:rowOff>
    </xdr:to>
    <xdr:sp macro="" textlink="">
      <xdr:nvSpPr>
        <xdr:cNvPr id="7" name="BlokTextu 6"/>
        <xdr:cNvSpPr txBox="1"/>
      </xdr:nvSpPr>
      <xdr:spPr>
        <a:xfrm>
          <a:off x="5743575" y="2152650"/>
          <a:ext cx="990600" cy="457200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Stavebníctvo</a:t>
          </a:r>
        </a:p>
        <a:p>
          <a:pPr algn="ctr"/>
          <a:r>
            <a:rPr lang="sk-SK" sz="1100" b="0" i="1" u="none" strike="noStrike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Construction</a:t>
          </a:r>
          <a:endParaRPr lang="sk-SK" sz="1100" i="1">
            <a:solidFill>
              <a:schemeClr val="bg1">
                <a:lumMod val="65000"/>
              </a:schemeClr>
            </a:solidFill>
          </a:endParaRPr>
        </a:p>
      </xdr:txBody>
    </xdr:sp>
    <xdr:clientData/>
  </xdr:twoCellAnchor>
  <xdr:twoCellAnchor>
    <xdr:from>
      <xdr:col>0</xdr:col>
      <xdr:colOff>447675</xdr:colOff>
      <xdr:row>47</xdr:row>
      <xdr:rowOff>57150</xdr:rowOff>
    </xdr:from>
    <xdr:to>
      <xdr:col>1</xdr:col>
      <xdr:colOff>514350</xdr:colOff>
      <xdr:row>50</xdr:row>
      <xdr:rowOff>57150</xdr:rowOff>
    </xdr:to>
    <xdr:sp macro="" textlink="">
      <xdr:nvSpPr>
        <xdr:cNvPr id="4" name="BlokTextu 3"/>
        <xdr:cNvSpPr txBox="1"/>
      </xdr:nvSpPr>
      <xdr:spPr>
        <a:xfrm>
          <a:off x="447675" y="8353425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chemeClr val="bg1"/>
              </a:solidFill>
            </a:rPr>
            <a:t>660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485775</xdr:colOff>
      <xdr:row>46</xdr:row>
      <xdr:rowOff>123825</xdr:rowOff>
    </xdr:from>
    <xdr:to>
      <xdr:col>2</xdr:col>
      <xdr:colOff>552450</xdr:colOff>
      <xdr:row>50</xdr:row>
      <xdr:rowOff>0</xdr:rowOff>
    </xdr:to>
    <xdr:sp macro="" textlink="">
      <xdr:nvSpPr>
        <xdr:cNvPr id="9" name="BlokTextu 8"/>
        <xdr:cNvSpPr txBox="1"/>
      </xdr:nvSpPr>
      <xdr:spPr>
        <a:xfrm>
          <a:off x="1095375" y="8229600"/>
          <a:ext cx="676275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chemeClr val="bg1"/>
              </a:solidFill>
            </a:rPr>
            <a:t>498</a:t>
          </a:r>
        </a:p>
      </xdr:txBody>
    </xdr:sp>
    <xdr:clientData/>
  </xdr:twoCellAnchor>
  <xdr:twoCellAnchor>
    <xdr:from>
      <xdr:col>3</xdr:col>
      <xdr:colOff>133350</xdr:colOff>
      <xdr:row>42</xdr:row>
      <xdr:rowOff>95250</xdr:rowOff>
    </xdr:from>
    <xdr:to>
      <xdr:col>4</xdr:col>
      <xdr:colOff>200025</xdr:colOff>
      <xdr:row>45</xdr:row>
      <xdr:rowOff>85725</xdr:rowOff>
    </xdr:to>
    <xdr:sp macro="" textlink="">
      <xdr:nvSpPr>
        <xdr:cNvPr id="10" name="BlokTextu 9"/>
        <xdr:cNvSpPr txBox="1"/>
      </xdr:nvSpPr>
      <xdr:spPr>
        <a:xfrm>
          <a:off x="1962150" y="7439025"/>
          <a:ext cx="676275" cy="561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438</a:t>
          </a:r>
        </a:p>
      </xdr:txBody>
    </xdr:sp>
    <xdr:clientData/>
  </xdr:twoCellAnchor>
  <xdr:twoCellAnchor>
    <xdr:from>
      <xdr:col>3</xdr:col>
      <xdr:colOff>0</xdr:colOff>
      <xdr:row>50</xdr:row>
      <xdr:rowOff>38100</xdr:rowOff>
    </xdr:from>
    <xdr:to>
      <xdr:col>4</xdr:col>
      <xdr:colOff>66675</xdr:colOff>
      <xdr:row>52</xdr:row>
      <xdr:rowOff>152400</xdr:rowOff>
    </xdr:to>
    <xdr:sp macro="" textlink="">
      <xdr:nvSpPr>
        <xdr:cNvPr id="11" name="BlokTextu 10"/>
        <xdr:cNvSpPr txBox="1"/>
      </xdr:nvSpPr>
      <xdr:spPr>
        <a:xfrm>
          <a:off x="1828800" y="8848725"/>
          <a:ext cx="67627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chemeClr val="bg1"/>
              </a:solidFill>
            </a:rPr>
            <a:t>478</a:t>
          </a:r>
        </a:p>
      </xdr:txBody>
    </xdr:sp>
    <xdr:clientData/>
  </xdr:twoCellAnchor>
  <xdr:twoCellAnchor>
    <xdr:from>
      <xdr:col>5</xdr:col>
      <xdr:colOff>209550</xdr:colOff>
      <xdr:row>39</xdr:row>
      <xdr:rowOff>66675</xdr:rowOff>
    </xdr:from>
    <xdr:to>
      <xdr:col>6</xdr:col>
      <xdr:colOff>276225</xdr:colOff>
      <xdr:row>42</xdr:row>
      <xdr:rowOff>104775</xdr:rowOff>
    </xdr:to>
    <xdr:sp macro="" textlink="">
      <xdr:nvSpPr>
        <xdr:cNvPr id="12" name="BlokTextu 11"/>
        <xdr:cNvSpPr txBox="1"/>
      </xdr:nvSpPr>
      <xdr:spPr>
        <a:xfrm>
          <a:off x="3257550" y="6867525"/>
          <a:ext cx="676275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411</a:t>
          </a:r>
        </a:p>
      </xdr:txBody>
    </xdr:sp>
    <xdr:clientData/>
  </xdr:twoCellAnchor>
  <xdr:twoCellAnchor>
    <xdr:from>
      <xdr:col>5</xdr:col>
      <xdr:colOff>447675</xdr:colOff>
      <xdr:row>46</xdr:row>
      <xdr:rowOff>114300</xdr:rowOff>
    </xdr:from>
    <xdr:to>
      <xdr:col>6</xdr:col>
      <xdr:colOff>514350</xdr:colOff>
      <xdr:row>49</xdr:row>
      <xdr:rowOff>95250</xdr:rowOff>
    </xdr:to>
    <xdr:sp macro="" textlink="">
      <xdr:nvSpPr>
        <xdr:cNvPr id="13" name="BlokTextu 12"/>
        <xdr:cNvSpPr txBox="1"/>
      </xdr:nvSpPr>
      <xdr:spPr>
        <a:xfrm>
          <a:off x="3495675" y="8220075"/>
          <a:ext cx="676275" cy="523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403</a:t>
          </a:r>
        </a:p>
      </xdr:txBody>
    </xdr:sp>
    <xdr:clientData/>
  </xdr:twoCellAnchor>
  <xdr:twoCellAnchor>
    <xdr:from>
      <xdr:col>9</xdr:col>
      <xdr:colOff>428625</xdr:colOff>
      <xdr:row>40</xdr:row>
      <xdr:rowOff>114300</xdr:rowOff>
    </xdr:from>
    <xdr:to>
      <xdr:col>10</xdr:col>
      <xdr:colOff>495300</xdr:colOff>
      <xdr:row>43</xdr:row>
      <xdr:rowOff>85725</xdr:rowOff>
    </xdr:to>
    <xdr:sp macro="" textlink="">
      <xdr:nvSpPr>
        <xdr:cNvPr id="14" name="BlokTextu 13"/>
        <xdr:cNvSpPr txBox="1"/>
      </xdr:nvSpPr>
      <xdr:spPr>
        <a:xfrm>
          <a:off x="5915025" y="7077075"/>
          <a:ext cx="676275" cy="542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353</a:t>
          </a:r>
        </a:p>
      </xdr:txBody>
    </xdr:sp>
    <xdr:clientData/>
  </xdr:twoCellAnchor>
  <xdr:twoCellAnchor>
    <xdr:from>
      <xdr:col>9</xdr:col>
      <xdr:colOff>66675</xdr:colOff>
      <xdr:row>45</xdr:row>
      <xdr:rowOff>19050</xdr:rowOff>
    </xdr:from>
    <xdr:to>
      <xdr:col>10</xdr:col>
      <xdr:colOff>133350</xdr:colOff>
      <xdr:row>47</xdr:row>
      <xdr:rowOff>171450</xdr:rowOff>
    </xdr:to>
    <xdr:sp macro="" textlink="">
      <xdr:nvSpPr>
        <xdr:cNvPr id="15" name="BlokTextu 14"/>
        <xdr:cNvSpPr txBox="1"/>
      </xdr:nvSpPr>
      <xdr:spPr>
        <a:xfrm>
          <a:off x="5553075" y="7934325"/>
          <a:ext cx="676275" cy="533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374</a:t>
          </a:r>
        </a:p>
      </xdr:txBody>
    </xdr:sp>
    <xdr:clientData/>
  </xdr:twoCellAnchor>
  <xdr:twoCellAnchor>
    <xdr:from>
      <xdr:col>8</xdr:col>
      <xdr:colOff>323851</xdr:colOff>
      <xdr:row>50</xdr:row>
      <xdr:rowOff>152399</xdr:rowOff>
    </xdr:from>
    <xdr:to>
      <xdr:col>13</xdr:col>
      <xdr:colOff>390525</xdr:colOff>
      <xdr:row>53</xdr:row>
      <xdr:rowOff>123826</xdr:rowOff>
    </xdr:to>
    <xdr:sp macro="" textlink="">
      <xdr:nvSpPr>
        <xdr:cNvPr id="16" name="BlokTextu 15"/>
        <xdr:cNvSpPr txBox="1"/>
      </xdr:nvSpPr>
      <xdr:spPr>
        <a:xfrm>
          <a:off x="5200651" y="8963024"/>
          <a:ext cx="3114674" cy="4572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 baseline="0"/>
            <a:t>Počet osobných automobilov na 1000 obyvateľov </a:t>
          </a:r>
        </a:p>
        <a:p>
          <a:pPr algn="l"/>
          <a:r>
            <a:rPr lang="sk-SK" sz="1100" i="1" baseline="0">
              <a:solidFill>
                <a:schemeClr val="bg1">
                  <a:lumMod val="50000"/>
                </a:schemeClr>
              </a:solidFill>
            </a:rPr>
            <a:t>Number of passenger cars per 1000 inhabitants</a:t>
          </a:r>
        </a:p>
      </xdr:txBody>
    </xdr:sp>
    <xdr:clientData/>
  </xdr:twoCellAnchor>
  <xdr:twoCellAnchor>
    <xdr:from>
      <xdr:col>6</xdr:col>
      <xdr:colOff>38100</xdr:colOff>
      <xdr:row>56</xdr:row>
      <xdr:rowOff>38100</xdr:rowOff>
    </xdr:from>
    <xdr:to>
      <xdr:col>7</xdr:col>
      <xdr:colOff>161925</xdr:colOff>
      <xdr:row>58</xdr:row>
      <xdr:rowOff>9525</xdr:rowOff>
    </xdr:to>
    <xdr:sp macro="" textlink="">
      <xdr:nvSpPr>
        <xdr:cNvPr id="17" name="BlokTextu 16"/>
        <xdr:cNvSpPr txBox="1"/>
      </xdr:nvSpPr>
      <xdr:spPr>
        <a:xfrm>
          <a:off x="3695700" y="9820275"/>
          <a:ext cx="7334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SR: 447 </a:t>
          </a:r>
          <a:endParaRPr lang="sk-SK">
            <a:effectLst/>
          </a:endParaRPr>
        </a:p>
        <a:p>
          <a:endParaRPr lang="sk-SK" sz="1100"/>
        </a:p>
      </xdr:txBody>
    </xdr:sp>
    <xdr:clientData/>
  </xdr:twoCellAnchor>
  <xdr:twoCellAnchor>
    <xdr:from>
      <xdr:col>9</xdr:col>
      <xdr:colOff>400050</xdr:colOff>
      <xdr:row>53</xdr:row>
      <xdr:rowOff>95250</xdr:rowOff>
    </xdr:from>
    <xdr:to>
      <xdr:col>12</xdr:col>
      <xdr:colOff>152400</xdr:colOff>
      <xdr:row>58</xdr:row>
      <xdr:rowOff>104775</xdr:rowOff>
    </xdr:to>
    <xdr:sp macro="" textlink="">
      <xdr:nvSpPr>
        <xdr:cNvPr id="18" name="BlokTextu 17"/>
        <xdr:cNvSpPr txBox="1"/>
      </xdr:nvSpPr>
      <xdr:spPr>
        <a:xfrm>
          <a:off x="5886450" y="9391650"/>
          <a:ext cx="1581150" cy="819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351</a:t>
          </a:r>
          <a:r>
            <a:rPr lang="sk-SK" sz="900" baseline="0"/>
            <a:t> - 400</a:t>
          </a:r>
          <a:endParaRPr lang="sk-SK" sz="900"/>
        </a:p>
        <a:p>
          <a:r>
            <a:rPr lang="sk-SK" sz="900"/>
            <a:t>401 - 450</a:t>
          </a:r>
        </a:p>
        <a:p>
          <a:r>
            <a:rPr lang="sk-SK" sz="900"/>
            <a:t>451</a:t>
          </a:r>
          <a:r>
            <a:rPr lang="sk-SK" sz="900" baseline="0"/>
            <a:t> - 600</a:t>
          </a:r>
          <a:endParaRPr lang="sk-SK" sz="900"/>
        </a:p>
        <a:p>
          <a:r>
            <a:rPr lang="sk-SK" sz="900"/>
            <a:t>601 a viac ● </a:t>
          </a:r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601 and more</a:t>
          </a:r>
        </a:p>
        <a:p>
          <a:endParaRPr lang="sk-SK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0.61622</cdr:x>
      <cdr:y>0.10881</cdr:y>
    </cdr:from>
    <cdr:to>
      <cdr:x>0.78403</cdr:x>
      <cdr:y>0.14726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3434189" y="764121"/>
          <a:ext cx="935203" cy="2700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CC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8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Ženy </a:t>
          </a:r>
          <a:r>
            <a:rPr lang="sk-SK" sz="8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lang="sk-SK" sz="800" i="1" baseline="0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  Female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800">
            <a:solidFill>
              <a:schemeClr val="bg1">
                <a:lumMod val="65000"/>
              </a:schemeClr>
            </a:solidFill>
            <a:effectLst/>
          </a:endParaRP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0.22043</cdr:x>
      <cdr:y>0.11202</cdr:y>
    </cdr:from>
    <cdr:to>
      <cdr:x>0.35985</cdr:x>
      <cdr:y>0.15229</cdr:y>
    </cdr:to>
    <cdr:sp macro="" textlink="">
      <cdr:nvSpPr>
        <cdr:cNvPr id="3" name="BlokTextu 1"/>
        <cdr:cNvSpPr txBox="1"/>
      </cdr:nvSpPr>
      <cdr:spPr>
        <a:xfrm xmlns:a="http://schemas.openxmlformats.org/drawingml/2006/main">
          <a:off x="1228436" y="579004"/>
          <a:ext cx="777011" cy="208108"/>
        </a:xfrm>
        <a:prstGeom xmlns:a="http://schemas.openxmlformats.org/drawingml/2006/main" prst="rect">
          <a:avLst/>
        </a:prstGeom>
        <a:solidFill xmlns:a="http://schemas.openxmlformats.org/drawingml/2006/main">
          <a:srgbClr val="FFFFCC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800">
              <a:effectLst/>
              <a:latin typeface="+mn-lt"/>
              <a:ea typeface="+mn-ea"/>
              <a:cs typeface="+mn-cs"/>
            </a:rPr>
            <a:t>Muži ●</a:t>
          </a:r>
          <a:r>
            <a:rPr lang="sk-SK" sz="800" baseline="0">
              <a:effectLst/>
              <a:latin typeface="+mn-lt"/>
              <a:ea typeface="+mn-ea"/>
              <a:cs typeface="+mn-cs"/>
            </a:rPr>
            <a:t>  </a:t>
          </a:r>
          <a:r>
            <a:rPr lang="sk-SK" sz="800" i="1" baseline="0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Male                                                          </a:t>
          </a:r>
          <a:endParaRPr lang="sk-SK" sz="800">
            <a:solidFill>
              <a:schemeClr val="bg1">
                <a:lumMod val="65000"/>
              </a:schemeClr>
            </a:solidFill>
            <a:effectLst/>
          </a:endParaRPr>
        </a:p>
        <a:p xmlns:a="http://schemas.openxmlformats.org/drawingml/2006/main">
          <a:endParaRPr lang="sk-SK" sz="1100"/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3</xdr:row>
      <xdr:rowOff>14286</xdr:rowOff>
    </xdr:from>
    <xdr:to>
      <xdr:col>8</xdr:col>
      <xdr:colOff>285750</xdr:colOff>
      <xdr:row>28</xdr:row>
      <xdr:rowOff>85724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619125</xdr:colOff>
      <xdr:row>4</xdr:row>
      <xdr:rowOff>4762</xdr:rowOff>
    </xdr:from>
    <xdr:to>
      <xdr:col>2</xdr:col>
      <xdr:colOff>561975</xdr:colOff>
      <xdr:row>14</xdr:row>
      <xdr:rowOff>114299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209550</xdr:colOff>
      <xdr:row>33</xdr:row>
      <xdr:rowOff>14287</xdr:rowOff>
    </xdr:from>
    <xdr:to>
      <xdr:col>8</xdr:col>
      <xdr:colOff>295275</xdr:colOff>
      <xdr:row>59</xdr:row>
      <xdr:rowOff>47625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161925</xdr:colOff>
      <xdr:row>33</xdr:row>
      <xdr:rowOff>95250</xdr:rowOff>
    </xdr:from>
    <xdr:to>
      <xdr:col>1</xdr:col>
      <xdr:colOff>733425</xdr:colOff>
      <xdr:row>36</xdr:row>
      <xdr:rowOff>95250</xdr:rowOff>
    </xdr:to>
    <xdr:sp macro="" textlink="">
      <xdr:nvSpPr>
        <xdr:cNvPr id="7" name="BlokTextu 1"/>
        <xdr:cNvSpPr txBox="1"/>
      </xdr:nvSpPr>
      <xdr:spPr>
        <a:xfrm>
          <a:off x="161925" y="5438775"/>
          <a:ext cx="1181100" cy="4857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sk-SK" sz="1100"/>
            <a:t>tis. osôb</a:t>
          </a:r>
        </a:p>
        <a:p>
          <a:pPr algn="l"/>
          <a:r>
            <a:rPr lang="sk-SK" sz="1100" i="1">
              <a:solidFill>
                <a:schemeClr val="bg1">
                  <a:lumMod val="50000"/>
                </a:schemeClr>
              </a:solidFill>
            </a:rPr>
            <a:t>Thous. persons</a:t>
          </a: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0.02081</cdr:y>
    </cdr:from>
    <cdr:to>
      <cdr:x>0.18563</cdr:x>
      <cdr:y>0.13873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0" y="85725"/>
          <a:ext cx="1181108" cy="485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sk-SK" sz="900"/>
            <a:t>tis. osôb</a:t>
          </a:r>
        </a:p>
        <a:p xmlns:a="http://schemas.openxmlformats.org/drawingml/2006/main">
          <a:pPr algn="l"/>
          <a:r>
            <a:rPr lang="sk-SK" sz="900" i="1">
              <a:solidFill>
                <a:schemeClr val="bg1">
                  <a:lumMod val="50000"/>
                </a:schemeClr>
              </a:solidFill>
            </a:rPr>
            <a:t>Thous. persons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3</xdr:row>
      <xdr:rowOff>0</xdr:rowOff>
    </xdr:from>
    <xdr:to>
      <xdr:col>7</xdr:col>
      <xdr:colOff>428625</xdr:colOff>
      <xdr:row>22</xdr:row>
      <xdr:rowOff>104775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19050</xdr:rowOff>
    </xdr:from>
    <xdr:to>
      <xdr:col>2</xdr:col>
      <xdr:colOff>952500</xdr:colOff>
      <xdr:row>22</xdr:row>
      <xdr:rowOff>123825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1476375</xdr:colOff>
      <xdr:row>8</xdr:row>
      <xdr:rowOff>133350</xdr:rowOff>
    </xdr:from>
    <xdr:to>
      <xdr:col>1</xdr:col>
      <xdr:colOff>323850</xdr:colOff>
      <xdr:row>14</xdr:row>
      <xdr:rowOff>114300</xdr:rowOff>
    </xdr:to>
    <xdr:sp macro="" textlink="">
      <xdr:nvSpPr>
        <xdr:cNvPr id="3" name="BlokTextu 2"/>
        <xdr:cNvSpPr txBox="1"/>
      </xdr:nvSpPr>
      <xdr:spPr>
        <a:xfrm>
          <a:off x="1476375" y="1428750"/>
          <a:ext cx="1114425" cy="952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sk-SK" sz="1100"/>
        </a:p>
        <a:p>
          <a:pPr algn="ctr"/>
          <a:r>
            <a:rPr lang="sk-SK" sz="1100"/>
            <a:t> 1 888  </a:t>
          </a:r>
        </a:p>
        <a:p>
          <a:pPr algn="ctr"/>
          <a:r>
            <a:rPr lang="sk-SK" sz="1100"/>
            <a:t>tis. ton </a:t>
          </a:r>
        </a:p>
        <a:p>
          <a:pPr algn="ctr"/>
          <a:r>
            <a:rPr lang="sk-SK" sz="1100" i="1">
              <a:solidFill>
                <a:schemeClr val="tx1">
                  <a:lumMod val="65000"/>
                  <a:lumOff val="35000"/>
                </a:schemeClr>
              </a:solidFill>
            </a:rPr>
            <a:t>Thous.</a:t>
          </a:r>
          <a:r>
            <a:rPr lang="sk-SK" sz="1100" i="1" baseline="0">
              <a:solidFill>
                <a:schemeClr val="tx1">
                  <a:lumMod val="65000"/>
                  <a:lumOff val="35000"/>
                </a:schemeClr>
              </a:solidFill>
            </a:rPr>
            <a:t> tons</a:t>
          </a:r>
        </a:p>
        <a:p>
          <a:endParaRPr lang="sk-SK" sz="1100"/>
        </a:p>
      </xdr:txBody>
    </xdr:sp>
    <xdr:clientData/>
  </xdr:twoCellAnchor>
  <xdr:twoCellAnchor>
    <xdr:from>
      <xdr:col>3</xdr:col>
      <xdr:colOff>581025</xdr:colOff>
      <xdr:row>10</xdr:row>
      <xdr:rowOff>9525</xdr:rowOff>
    </xdr:from>
    <xdr:to>
      <xdr:col>5</xdr:col>
      <xdr:colOff>476250</xdr:colOff>
      <xdr:row>14</xdr:row>
      <xdr:rowOff>47625</xdr:rowOff>
    </xdr:to>
    <xdr:sp macro="" textlink="">
      <xdr:nvSpPr>
        <xdr:cNvPr id="7" name="BlokTextu 6"/>
        <xdr:cNvSpPr txBox="1"/>
      </xdr:nvSpPr>
      <xdr:spPr>
        <a:xfrm>
          <a:off x="4724400" y="1628775"/>
          <a:ext cx="1114425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/>
            <a:t> 2 434</a:t>
          </a:r>
        </a:p>
        <a:p>
          <a:pPr algn="ctr"/>
          <a:r>
            <a:rPr lang="sk-SK" sz="1100"/>
            <a:t>tis. ton </a:t>
          </a:r>
        </a:p>
        <a:p>
          <a:pPr algn="ctr"/>
          <a:r>
            <a:rPr lang="sk-SK" sz="1100" i="1">
              <a:solidFill>
                <a:schemeClr val="tx1">
                  <a:lumMod val="65000"/>
                  <a:lumOff val="35000"/>
                </a:schemeClr>
              </a:solidFill>
            </a:rPr>
            <a:t>Thous.</a:t>
          </a:r>
          <a:r>
            <a:rPr lang="sk-SK" sz="1100" i="1" baseline="0">
              <a:solidFill>
                <a:schemeClr val="tx1">
                  <a:lumMod val="65000"/>
                  <a:lumOff val="35000"/>
                </a:schemeClr>
              </a:solidFill>
            </a:rPr>
            <a:t> tons</a:t>
          </a:r>
          <a:endParaRPr lang="sk-SK" sz="1100" i="1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sk-SK" sz="1100"/>
        </a:p>
      </xdr:txBody>
    </xdr:sp>
    <xdr:clientData/>
  </xdr:twoCellAnchor>
  <xdr:twoCellAnchor>
    <xdr:from>
      <xdr:col>0</xdr:col>
      <xdr:colOff>28575</xdr:colOff>
      <xdr:row>29</xdr:row>
      <xdr:rowOff>66674</xdr:rowOff>
    </xdr:from>
    <xdr:to>
      <xdr:col>7</xdr:col>
      <xdr:colOff>447674</xdr:colOff>
      <xdr:row>53</xdr:row>
      <xdr:rowOff>66674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0</xdr:col>
      <xdr:colOff>361950</xdr:colOff>
      <xdr:row>31</xdr:row>
      <xdr:rowOff>114300</xdr:rowOff>
    </xdr:to>
    <xdr:sp macro="" textlink="">
      <xdr:nvSpPr>
        <xdr:cNvPr id="9" name="BlokTextu 8"/>
        <xdr:cNvSpPr txBox="1"/>
      </xdr:nvSpPr>
      <xdr:spPr>
        <a:xfrm>
          <a:off x="0" y="4991100"/>
          <a:ext cx="36195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/>
            <a:t>km</a:t>
          </a:r>
        </a:p>
      </xdr:txBody>
    </xdr:sp>
    <xdr:clientData/>
  </xdr:twoCellAnchor>
  <xdr:twoCellAnchor>
    <xdr:from>
      <xdr:col>0</xdr:col>
      <xdr:colOff>266700</xdr:colOff>
      <xdr:row>29</xdr:row>
      <xdr:rowOff>76200</xdr:rowOff>
    </xdr:from>
    <xdr:to>
      <xdr:col>0</xdr:col>
      <xdr:colOff>1990725</xdr:colOff>
      <xdr:row>37</xdr:row>
      <xdr:rowOff>76198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1371600</xdr:colOff>
      <xdr:row>29</xdr:row>
      <xdr:rowOff>123824</xdr:rowOff>
    </xdr:from>
    <xdr:to>
      <xdr:col>3</xdr:col>
      <xdr:colOff>123825</xdr:colOff>
      <xdr:row>32</xdr:row>
      <xdr:rowOff>57149</xdr:rowOff>
    </xdr:to>
    <xdr:sp macro="" textlink="">
      <xdr:nvSpPr>
        <xdr:cNvPr id="6" name="BlokTextu 5"/>
        <xdr:cNvSpPr txBox="1"/>
      </xdr:nvSpPr>
      <xdr:spPr>
        <a:xfrm>
          <a:off x="1371600" y="5038724"/>
          <a:ext cx="2895600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Podiel obyvateľov napojených na vodovodnú</a:t>
          </a:r>
          <a:r>
            <a:rPr lang="sk-SK" sz="900" baseline="0"/>
            <a:t> sieť</a:t>
          </a:r>
        </a:p>
        <a:p>
          <a:r>
            <a:rPr lang="sk-SK" sz="900" i="1">
              <a:solidFill>
                <a:schemeClr val="bg1">
                  <a:lumMod val="65000"/>
                </a:schemeClr>
              </a:solidFill>
            </a:rPr>
            <a:t>Share of population connected on water-supply system</a:t>
          </a:r>
        </a:p>
      </xdr:txBody>
    </xdr:sp>
    <xdr:clientData/>
  </xdr:twoCellAnchor>
  <xdr:oneCellAnchor>
    <xdr:from>
      <xdr:col>12</xdr:col>
      <xdr:colOff>123825</xdr:colOff>
      <xdr:row>18</xdr:row>
      <xdr:rowOff>76200</xdr:rowOff>
    </xdr:from>
    <xdr:ext cx="184731" cy="264560"/>
    <xdr:sp macro="" textlink="">
      <xdr:nvSpPr>
        <xdr:cNvPr id="10" name="BlokTextu 9"/>
        <xdr:cNvSpPr txBox="1"/>
      </xdr:nvSpPr>
      <xdr:spPr>
        <a:xfrm>
          <a:off x="11687175" y="315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twoCellAnchor>
    <xdr:from>
      <xdr:col>1</xdr:col>
      <xdr:colOff>590550</xdr:colOff>
      <xdr:row>40</xdr:row>
      <xdr:rowOff>9525</xdr:rowOff>
    </xdr:from>
    <xdr:to>
      <xdr:col>5</xdr:col>
      <xdr:colOff>390525</xdr:colOff>
      <xdr:row>43</xdr:row>
      <xdr:rowOff>28575</xdr:rowOff>
    </xdr:to>
    <xdr:sp macro="" textlink="">
      <xdr:nvSpPr>
        <xdr:cNvPr id="11" name="BlokTextu 10"/>
        <xdr:cNvSpPr txBox="1"/>
      </xdr:nvSpPr>
      <xdr:spPr>
        <a:xfrm>
          <a:off x="2857500" y="6629400"/>
          <a:ext cx="2895600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Podiel obyvateľov napojených na kanalizačnú sieť</a:t>
          </a:r>
          <a:r>
            <a:rPr lang="sk-SK" sz="900" baseline="0"/>
            <a:t> sieť</a:t>
          </a:r>
        </a:p>
        <a:p>
          <a:r>
            <a:rPr lang="sk-SK" sz="900" i="1">
              <a:solidFill>
                <a:schemeClr val="bg1">
                  <a:lumMod val="65000"/>
                </a:schemeClr>
              </a:solidFill>
            </a:rPr>
            <a:t>Share of population connected on sewage system</a:t>
          </a:r>
        </a:p>
      </xdr:txBody>
    </xdr:sp>
    <xdr:clientData/>
  </xdr:twoCellAnchor>
  <xdr:twoCellAnchor>
    <xdr:from>
      <xdr:col>4</xdr:col>
      <xdr:colOff>457200</xdr:colOff>
      <xdr:row>33</xdr:row>
      <xdr:rowOff>104775</xdr:rowOff>
    </xdr:from>
    <xdr:to>
      <xdr:col>7</xdr:col>
      <xdr:colOff>342900</xdr:colOff>
      <xdr:row>42</xdr:row>
      <xdr:rowOff>42862</xdr:rowOff>
    </xdr:to>
    <xdr:graphicFrame macro="">
      <xdr:nvGraphicFramePr>
        <xdr:cNvPr id="12" name="Graf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447675</xdr:colOff>
      <xdr:row>4</xdr:row>
      <xdr:rowOff>114300</xdr:rowOff>
    </xdr:from>
    <xdr:to>
      <xdr:col>7</xdr:col>
      <xdr:colOff>352425</xdr:colOff>
      <xdr:row>7</xdr:row>
      <xdr:rowOff>66675</xdr:rowOff>
    </xdr:to>
    <xdr:sp macro="" textlink="">
      <xdr:nvSpPr>
        <xdr:cNvPr id="13" name="BlokTextu 12"/>
        <xdr:cNvSpPr txBox="1"/>
      </xdr:nvSpPr>
      <xdr:spPr>
        <a:xfrm>
          <a:off x="6419850" y="762000"/>
          <a:ext cx="51435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2020</a:t>
          </a:r>
        </a:p>
      </xdr:txBody>
    </xdr:sp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0.00693</cdr:x>
      <cdr:y>0.06287</cdr:y>
    </cdr:from>
    <cdr:to>
      <cdr:x>0.13626</cdr:x>
      <cdr:y>0.18263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28575" y="200025"/>
          <a:ext cx="53340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2015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28575</xdr:rowOff>
    </xdr:from>
    <xdr:to>
      <xdr:col>12</xdr:col>
      <xdr:colOff>590730</xdr:colOff>
      <xdr:row>58</xdr:row>
      <xdr:rowOff>152400</xdr:rowOff>
    </xdr:to>
    <xdr:pic>
      <xdr:nvPicPr>
        <xdr:cNvPr id="16" name="Obrázok 1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19800"/>
          <a:ext cx="7905930" cy="4171950"/>
        </a:xfrm>
        <a:prstGeom prst="rect">
          <a:avLst/>
        </a:prstGeom>
        <a:solidFill>
          <a:srgbClr val="FFFFCC"/>
        </a:solidFill>
      </xdr:spPr>
    </xdr:pic>
    <xdr:clientData/>
  </xdr:twoCellAnchor>
  <xdr:twoCellAnchor>
    <xdr:from>
      <xdr:col>0</xdr:col>
      <xdr:colOff>114299</xdr:colOff>
      <xdr:row>3</xdr:row>
      <xdr:rowOff>33336</xdr:rowOff>
    </xdr:from>
    <xdr:to>
      <xdr:col>12</xdr:col>
      <xdr:colOff>123824</xdr:colOff>
      <xdr:row>28</xdr:row>
      <xdr:rowOff>142874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438151</xdr:colOff>
      <xdr:row>22</xdr:row>
      <xdr:rowOff>38100</xdr:rowOff>
    </xdr:from>
    <xdr:to>
      <xdr:col>7</xdr:col>
      <xdr:colOff>304800</xdr:colOff>
      <xdr:row>23</xdr:row>
      <xdr:rowOff>95250</xdr:rowOff>
    </xdr:to>
    <xdr:sp macro="" textlink="">
      <xdr:nvSpPr>
        <xdr:cNvPr id="5" name="BlokTextu 4"/>
        <xdr:cNvSpPr txBox="1"/>
      </xdr:nvSpPr>
      <xdr:spPr>
        <a:xfrm>
          <a:off x="2876551" y="3762375"/>
          <a:ext cx="1695449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900"/>
            <a:t>mil. EUR ● </a:t>
          </a:r>
          <a:r>
            <a:rPr lang="sk-SK" sz="900" i="1">
              <a:solidFill>
                <a:schemeClr val="bg1">
                  <a:lumMod val="50000"/>
                </a:schemeClr>
              </a:solidFill>
            </a:rPr>
            <a:t>EUR mill.</a:t>
          </a:r>
        </a:p>
      </xdr:txBody>
    </xdr:sp>
    <xdr:clientData/>
  </xdr:twoCellAnchor>
  <xdr:twoCellAnchor>
    <xdr:from>
      <xdr:col>8</xdr:col>
      <xdr:colOff>333375</xdr:colOff>
      <xdr:row>51</xdr:row>
      <xdr:rowOff>47625</xdr:rowOff>
    </xdr:from>
    <xdr:to>
      <xdr:col>12</xdr:col>
      <xdr:colOff>57150</xdr:colOff>
      <xdr:row>54</xdr:row>
      <xdr:rowOff>9525</xdr:rowOff>
    </xdr:to>
    <xdr:sp macro="" textlink="">
      <xdr:nvSpPr>
        <xdr:cNvPr id="6" name="BlokTextu 5"/>
        <xdr:cNvSpPr txBox="1"/>
      </xdr:nvSpPr>
      <xdr:spPr>
        <a:xfrm>
          <a:off x="5210175" y="8953500"/>
          <a:ext cx="2162175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 baseline="0"/>
            <a:t>Dopravné nehody v SR</a:t>
          </a:r>
        </a:p>
        <a:p>
          <a:pPr algn="l"/>
          <a:r>
            <a:rPr lang="sk-SK" sz="1100" i="1" baseline="0">
              <a:solidFill>
                <a:schemeClr val="bg1">
                  <a:lumMod val="50000"/>
                </a:schemeClr>
              </a:solidFill>
            </a:rPr>
            <a:t>Road traffic accidents in Slovakia</a:t>
          </a:r>
        </a:p>
      </xdr:txBody>
    </xdr:sp>
    <xdr:clientData/>
  </xdr:twoCellAnchor>
  <xdr:twoCellAnchor>
    <xdr:from>
      <xdr:col>0</xdr:col>
      <xdr:colOff>466725</xdr:colOff>
      <xdr:row>47</xdr:row>
      <xdr:rowOff>123825</xdr:rowOff>
    </xdr:from>
    <xdr:to>
      <xdr:col>1</xdr:col>
      <xdr:colOff>533400</xdr:colOff>
      <xdr:row>50</xdr:row>
      <xdr:rowOff>152400</xdr:rowOff>
    </xdr:to>
    <xdr:sp macro="" textlink="">
      <xdr:nvSpPr>
        <xdr:cNvPr id="8" name="BlokTextu 7"/>
        <xdr:cNvSpPr txBox="1"/>
      </xdr:nvSpPr>
      <xdr:spPr>
        <a:xfrm>
          <a:off x="466725" y="8543925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chemeClr val="bg1"/>
              </a:solidFill>
            </a:rPr>
            <a:t>1 513</a:t>
          </a:r>
        </a:p>
        <a:p>
          <a:pPr algn="ctr"/>
          <a:r>
            <a:rPr lang="sk-SK" sz="1100">
              <a:solidFill>
                <a:schemeClr val="bg1"/>
              </a:solidFill>
            </a:rPr>
            <a:t>12,7 %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428625</xdr:colOff>
      <xdr:row>45</xdr:row>
      <xdr:rowOff>142875</xdr:rowOff>
    </xdr:from>
    <xdr:to>
      <xdr:col>2</xdr:col>
      <xdr:colOff>495300</xdr:colOff>
      <xdr:row>49</xdr:row>
      <xdr:rowOff>9525</xdr:rowOff>
    </xdr:to>
    <xdr:sp macro="" textlink="">
      <xdr:nvSpPr>
        <xdr:cNvPr id="9" name="BlokTextu 8"/>
        <xdr:cNvSpPr txBox="1"/>
      </xdr:nvSpPr>
      <xdr:spPr>
        <a:xfrm>
          <a:off x="1038225" y="8077200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1 218</a:t>
          </a:r>
        </a:p>
        <a:p>
          <a:pPr algn="ctr"/>
          <a:r>
            <a:rPr lang="sk-SK" sz="1100">
              <a:solidFill>
                <a:sysClr val="windowText" lastClr="000000"/>
              </a:solidFill>
            </a:rPr>
            <a:t>10,3 %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3</xdr:col>
      <xdr:colOff>0</xdr:colOff>
      <xdr:row>41</xdr:row>
      <xdr:rowOff>133350</xdr:rowOff>
    </xdr:from>
    <xdr:to>
      <xdr:col>4</xdr:col>
      <xdr:colOff>66675</xdr:colOff>
      <xdr:row>45</xdr:row>
      <xdr:rowOff>0</xdr:rowOff>
    </xdr:to>
    <xdr:sp macro="" textlink="">
      <xdr:nvSpPr>
        <xdr:cNvPr id="10" name="BlokTextu 9"/>
        <xdr:cNvSpPr txBox="1"/>
      </xdr:nvSpPr>
      <xdr:spPr>
        <a:xfrm>
          <a:off x="1828800" y="7419975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1 082</a:t>
          </a:r>
        </a:p>
        <a:p>
          <a:pPr algn="ctr"/>
          <a:r>
            <a:rPr lang="sk-SK" sz="1100">
              <a:solidFill>
                <a:sysClr val="windowText" lastClr="000000"/>
              </a:solidFill>
            </a:rPr>
            <a:t>9,1 %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2</xdr:col>
      <xdr:colOff>561975</xdr:colOff>
      <xdr:row>50</xdr:row>
      <xdr:rowOff>76200</xdr:rowOff>
    </xdr:from>
    <xdr:to>
      <xdr:col>4</xdr:col>
      <xdr:colOff>19050</xdr:colOff>
      <xdr:row>53</xdr:row>
      <xdr:rowOff>104775</xdr:rowOff>
    </xdr:to>
    <xdr:sp macro="" textlink="">
      <xdr:nvSpPr>
        <xdr:cNvPr id="11" name="BlokTextu 10"/>
        <xdr:cNvSpPr txBox="1"/>
      </xdr:nvSpPr>
      <xdr:spPr>
        <a:xfrm>
          <a:off x="1781175" y="8820150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1 355</a:t>
          </a:r>
        </a:p>
        <a:p>
          <a:pPr algn="ctr"/>
          <a:r>
            <a:rPr lang="sk-SK" sz="1100">
              <a:solidFill>
                <a:sysClr val="windowText" lastClr="000000"/>
              </a:solidFill>
            </a:rPr>
            <a:t>11,4 %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28575</xdr:colOff>
      <xdr:row>38</xdr:row>
      <xdr:rowOff>95250</xdr:rowOff>
    </xdr:from>
    <xdr:to>
      <xdr:col>6</xdr:col>
      <xdr:colOff>95250</xdr:colOff>
      <xdr:row>41</xdr:row>
      <xdr:rowOff>123825</xdr:rowOff>
    </xdr:to>
    <xdr:sp macro="" textlink="">
      <xdr:nvSpPr>
        <xdr:cNvPr id="12" name="BlokTextu 11"/>
        <xdr:cNvSpPr txBox="1"/>
      </xdr:nvSpPr>
      <xdr:spPr>
        <a:xfrm>
          <a:off x="3076575" y="6896100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chemeClr val="bg1"/>
              </a:solidFill>
            </a:rPr>
            <a:t>1 832</a:t>
          </a:r>
        </a:p>
        <a:p>
          <a:pPr algn="ctr"/>
          <a:r>
            <a:rPr lang="sk-SK" sz="1100">
              <a:solidFill>
                <a:schemeClr val="bg1"/>
              </a:solidFill>
            </a:rPr>
            <a:t>15,4 %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247650</xdr:colOff>
      <xdr:row>46</xdr:row>
      <xdr:rowOff>76200</xdr:rowOff>
    </xdr:from>
    <xdr:to>
      <xdr:col>6</xdr:col>
      <xdr:colOff>314325</xdr:colOff>
      <xdr:row>49</xdr:row>
      <xdr:rowOff>104775</xdr:rowOff>
    </xdr:to>
    <xdr:sp macro="" textlink="">
      <xdr:nvSpPr>
        <xdr:cNvPr id="13" name="BlokTextu 12"/>
        <xdr:cNvSpPr txBox="1"/>
      </xdr:nvSpPr>
      <xdr:spPr>
        <a:xfrm>
          <a:off x="3295650" y="8172450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1 361</a:t>
          </a:r>
        </a:p>
        <a:p>
          <a:pPr algn="ctr"/>
          <a:r>
            <a:rPr lang="sk-SK" sz="1100">
              <a:solidFill>
                <a:sysClr val="windowText" lastClr="000000"/>
              </a:solidFill>
            </a:rPr>
            <a:t>11,5 %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95250</xdr:colOff>
      <xdr:row>39</xdr:row>
      <xdr:rowOff>114300</xdr:rowOff>
    </xdr:from>
    <xdr:to>
      <xdr:col>10</xdr:col>
      <xdr:colOff>161925</xdr:colOff>
      <xdr:row>42</xdr:row>
      <xdr:rowOff>142875</xdr:rowOff>
    </xdr:to>
    <xdr:sp macro="" textlink="">
      <xdr:nvSpPr>
        <xdr:cNvPr id="14" name="BlokTextu 13"/>
        <xdr:cNvSpPr txBox="1"/>
      </xdr:nvSpPr>
      <xdr:spPr>
        <a:xfrm>
          <a:off x="5581650" y="7077075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chemeClr val="bg1"/>
              </a:solidFill>
            </a:rPr>
            <a:t>2 008</a:t>
          </a:r>
        </a:p>
        <a:p>
          <a:pPr algn="ctr"/>
          <a:r>
            <a:rPr lang="sk-SK" sz="1100">
              <a:solidFill>
                <a:schemeClr val="bg1"/>
              </a:solidFill>
            </a:rPr>
            <a:t>16,9 %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8</xdr:col>
      <xdr:colOff>419100</xdr:colOff>
      <xdr:row>45</xdr:row>
      <xdr:rowOff>0</xdr:rowOff>
    </xdr:from>
    <xdr:to>
      <xdr:col>9</xdr:col>
      <xdr:colOff>485775</xdr:colOff>
      <xdr:row>48</xdr:row>
      <xdr:rowOff>28575</xdr:rowOff>
    </xdr:to>
    <xdr:sp macro="" textlink="">
      <xdr:nvSpPr>
        <xdr:cNvPr id="15" name="BlokTextu 14"/>
        <xdr:cNvSpPr txBox="1"/>
      </xdr:nvSpPr>
      <xdr:spPr>
        <a:xfrm>
          <a:off x="5295900" y="7934325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chemeClr val="bg1"/>
              </a:solidFill>
            </a:rPr>
            <a:t>1 506</a:t>
          </a:r>
        </a:p>
        <a:p>
          <a:pPr algn="ctr"/>
          <a:r>
            <a:rPr lang="sk-SK" sz="1100">
              <a:solidFill>
                <a:schemeClr val="bg1"/>
              </a:solidFill>
            </a:rPr>
            <a:t>12,7 %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6</xdr:col>
      <xdr:colOff>28575</xdr:colOff>
      <xdr:row>54</xdr:row>
      <xdr:rowOff>104775</xdr:rowOff>
    </xdr:from>
    <xdr:to>
      <xdr:col>7</xdr:col>
      <xdr:colOff>342900</xdr:colOff>
      <xdr:row>57</xdr:row>
      <xdr:rowOff>76200</xdr:rowOff>
    </xdr:to>
    <xdr:sp macro="" textlink="">
      <xdr:nvSpPr>
        <xdr:cNvPr id="17" name="BlokTextu 16"/>
        <xdr:cNvSpPr txBox="1"/>
      </xdr:nvSpPr>
      <xdr:spPr>
        <a:xfrm>
          <a:off x="3686175" y="9496425"/>
          <a:ext cx="923925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SR : 11 875</a:t>
          </a:r>
        </a:p>
        <a:p>
          <a:r>
            <a:rPr lang="sk-SK" sz="1100"/>
            <a:t>        100 %</a:t>
          </a:r>
        </a:p>
      </xdr:txBody>
    </xdr:sp>
    <xdr:clientData/>
  </xdr:twoCellAnchor>
  <xdr:twoCellAnchor>
    <xdr:from>
      <xdr:col>9</xdr:col>
      <xdr:colOff>19051</xdr:colOff>
      <xdr:row>53</xdr:row>
      <xdr:rowOff>104776</xdr:rowOff>
    </xdr:from>
    <xdr:to>
      <xdr:col>10</xdr:col>
      <xdr:colOff>438151</xdr:colOff>
      <xdr:row>57</xdr:row>
      <xdr:rowOff>114300</xdr:rowOff>
    </xdr:to>
    <xdr:sp macro="" textlink="">
      <xdr:nvSpPr>
        <xdr:cNvPr id="18" name="BlokTextu 17"/>
        <xdr:cNvSpPr txBox="1"/>
      </xdr:nvSpPr>
      <xdr:spPr>
        <a:xfrm>
          <a:off x="5505451" y="9334501"/>
          <a:ext cx="1028700" cy="657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1 082 - 1</a:t>
          </a:r>
          <a:r>
            <a:rPr lang="sk-SK" sz="900" baseline="0"/>
            <a:t> 300</a:t>
          </a:r>
        </a:p>
        <a:p>
          <a:r>
            <a:rPr lang="sk-SK" sz="900" baseline="0"/>
            <a:t>1 301 - 1 500</a:t>
          </a:r>
        </a:p>
        <a:p>
          <a:r>
            <a:rPr lang="sk-SK" sz="900" baseline="0"/>
            <a:t>1 501 - 1 800</a:t>
          </a:r>
        </a:p>
        <a:p>
          <a:r>
            <a:rPr lang="sk-SK" sz="900" baseline="0"/>
            <a:t>1 801 - 2 008</a:t>
          </a:r>
          <a:endParaRPr lang="sk-SK" sz="900"/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57228</xdr:colOff>
      <xdr:row>3</xdr:row>
      <xdr:rowOff>95249</xdr:rowOff>
    </xdr:from>
    <xdr:to>
      <xdr:col>11</xdr:col>
      <xdr:colOff>22624</xdr:colOff>
      <xdr:row>36</xdr:row>
      <xdr:rowOff>152399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228" y="581024"/>
          <a:ext cx="6670996" cy="5400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</xdr:row>
      <xdr:rowOff>95250</xdr:rowOff>
    </xdr:from>
    <xdr:to>
      <xdr:col>12</xdr:col>
      <xdr:colOff>333375</xdr:colOff>
      <xdr:row>26</xdr:row>
      <xdr:rowOff>76201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30</xdr:row>
      <xdr:rowOff>9525</xdr:rowOff>
    </xdr:from>
    <xdr:to>
      <xdr:col>12</xdr:col>
      <xdr:colOff>371475</xdr:colOff>
      <xdr:row>55</xdr:row>
      <xdr:rowOff>104776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0.39389</cdr:x>
      <cdr:y>0.1569</cdr:y>
    </cdr:from>
    <cdr:to>
      <cdr:x>0.52958</cdr:x>
      <cdr:y>0.33337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3155283" y="751723"/>
          <a:ext cx="1086947" cy="845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800"/>
            <a:t>            </a:t>
          </a:r>
          <a:r>
            <a:rPr lang="sk-SK" sz="1000"/>
            <a:t>Živonarodení</a:t>
          </a:r>
        </a:p>
        <a:p xmlns:a="http://schemas.openxmlformats.org/drawingml/2006/main"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  </a:t>
          </a:r>
          <a:r>
            <a:rPr lang="sk-SK" sz="1200" b="1" i="1">
              <a:solidFill>
                <a:sysClr val="windowText" lastClr="000000"/>
              </a:solidFill>
            </a:rPr>
            <a:t>↙</a:t>
          </a:r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  </a:t>
          </a:r>
          <a:r>
            <a:rPr lang="sk-SK" sz="1000" i="1" baseline="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Live-birth</a:t>
          </a:r>
        </a:p>
      </cdr:txBody>
    </cdr:sp>
  </cdr:relSizeAnchor>
  <cdr:relSizeAnchor xmlns:cdr="http://schemas.openxmlformats.org/drawingml/2006/chartDrawing">
    <cdr:from>
      <cdr:x>0.18605</cdr:x>
      <cdr:y>0.57135</cdr:y>
    </cdr:from>
    <cdr:to>
      <cdr:x>0.32174</cdr:x>
      <cdr:y>0.74782</cdr:y>
    </cdr:to>
    <cdr:sp macro="" textlink="">
      <cdr:nvSpPr>
        <cdr:cNvPr id="5" name="BlokTextu 1"/>
        <cdr:cNvSpPr txBox="1"/>
      </cdr:nvSpPr>
      <cdr:spPr>
        <a:xfrm xmlns:a="http://schemas.openxmlformats.org/drawingml/2006/main">
          <a:off x="1490324" y="2116971"/>
          <a:ext cx="1086947" cy="653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/>
            <a:t>                         </a:t>
          </a:r>
          <a:r>
            <a:rPr lang="sk-SK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sk-SK" sz="800" b="1">
            <a:solidFill>
              <a:sysClr val="windowText" lastClr="000000"/>
            </a:solidFill>
          </a:endParaRPr>
        </a:p>
        <a:p xmlns:a="http://schemas.openxmlformats.org/drawingml/2006/main">
          <a:r>
            <a:rPr lang="sk-SK" sz="800"/>
            <a:t>        </a:t>
          </a:r>
          <a:r>
            <a:rPr lang="sk-SK" sz="1000"/>
            <a:t>Zomretí </a:t>
          </a:r>
        </a:p>
        <a:p xmlns:a="http://schemas.openxmlformats.org/drawingml/2006/main"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      Deaths</a:t>
          </a:r>
        </a:p>
      </cdr:txBody>
    </cdr:sp>
  </cdr:relSizeAnchor>
  <cdr:relSizeAnchor xmlns:cdr="http://schemas.openxmlformats.org/drawingml/2006/chartDrawing">
    <cdr:from>
      <cdr:x>0.13195</cdr:x>
      <cdr:y>0.34054</cdr:y>
    </cdr:from>
    <cdr:to>
      <cdr:x>0.4611</cdr:x>
      <cdr:y>0.51701</cdr:y>
    </cdr:to>
    <cdr:sp macro="" textlink="">
      <cdr:nvSpPr>
        <cdr:cNvPr id="6" name="BlokTextu 1"/>
        <cdr:cNvSpPr txBox="1"/>
      </cdr:nvSpPr>
      <cdr:spPr>
        <a:xfrm xmlns:a="http://schemas.openxmlformats.org/drawingml/2006/main">
          <a:off x="1056975" y="1261762"/>
          <a:ext cx="2636682" cy="6538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/>
            <a:t>                         </a:t>
          </a:r>
          <a:endParaRPr lang="sk-SK" sz="800" b="1">
            <a:solidFill>
              <a:sysClr val="windowText" lastClr="000000"/>
            </a:solidFill>
          </a:endParaRPr>
        </a:p>
        <a:p xmlns:a="http://schemas.openxmlformats.org/drawingml/2006/main">
          <a:r>
            <a:rPr lang="sk-SK" sz="1000"/>
            <a:t>        Prirodzený prírastok (úbytok) obyvateľstva </a:t>
          </a:r>
        </a:p>
        <a:p xmlns:a="http://schemas.openxmlformats.org/drawingml/2006/main"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        </a:t>
          </a:r>
          <a:r>
            <a:rPr lang="sk-SK" sz="1000" b="0" i="1">
              <a:solidFill>
                <a:schemeClr val="tx1">
                  <a:lumMod val="50000"/>
                  <a:lumOff val="50000"/>
                </a:schemeClr>
              </a:solidFill>
            </a:rPr>
            <a:t>Natural increase (decrease) of population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0.02743</cdr:x>
      <cdr:y>0.0023</cdr:y>
    </cdr:from>
    <cdr:to>
      <cdr:x>0.08343</cdr:x>
      <cdr:y>0.11954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228600" y="9526"/>
          <a:ext cx="466726" cy="4857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sk-SK" sz="1100" b="0" i="0" baseline="0">
              <a:effectLst/>
              <a:latin typeface="+mn-lt"/>
              <a:ea typeface="+mn-ea"/>
              <a:cs typeface="+mn-cs"/>
            </a:rPr>
            <a:t>vek </a:t>
          </a:r>
        </a:p>
        <a:p xmlns:a="http://schemas.openxmlformats.org/drawingml/2006/main">
          <a:pPr rtl="0"/>
          <a:r>
            <a:rPr lang="sk-SK" sz="1100" b="0" i="1" baseline="0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Age</a:t>
          </a:r>
          <a:endParaRPr lang="sk-SK">
            <a:solidFill>
              <a:schemeClr val="bg1">
                <a:lumMod val="65000"/>
              </a:schemeClr>
            </a:solidFill>
            <a:effectLst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133350</xdr:rowOff>
    </xdr:from>
    <xdr:to>
      <xdr:col>8</xdr:col>
      <xdr:colOff>438150</xdr:colOff>
      <xdr:row>39</xdr:row>
      <xdr:rowOff>123825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123825</xdr:colOff>
      <xdr:row>38</xdr:row>
      <xdr:rowOff>19050</xdr:rowOff>
    </xdr:from>
    <xdr:to>
      <xdr:col>8</xdr:col>
      <xdr:colOff>400050</xdr:colOff>
      <xdr:row>39</xdr:row>
      <xdr:rowOff>123825</xdr:rowOff>
    </xdr:to>
    <xdr:sp macro="" textlink="">
      <xdr:nvSpPr>
        <xdr:cNvPr id="3" name="BlokTextu 2"/>
        <xdr:cNvSpPr txBox="1"/>
      </xdr:nvSpPr>
      <xdr:spPr>
        <a:xfrm>
          <a:off x="11353800" y="7229475"/>
          <a:ext cx="276225" cy="295275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%</a:t>
          </a: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0.01444</cdr:x>
      <cdr:y>0.03771</cdr:y>
    </cdr:from>
    <cdr:to>
      <cdr:x>0.10289</cdr:x>
      <cdr:y>0.08939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76200" y="257175"/>
          <a:ext cx="46672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900"/>
            <a:t>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152400</xdr:rowOff>
    </xdr:from>
    <xdr:to>
      <xdr:col>10</xdr:col>
      <xdr:colOff>838200</xdr:colOff>
      <xdr:row>29</xdr:row>
      <xdr:rowOff>76200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95251</xdr:colOff>
      <xdr:row>25</xdr:row>
      <xdr:rowOff>123826</xdr:rowOff>
    </xdr:from>
    <xdr:to>
      <xdr:col>10</xdr:col>
      <xdr:colOff>800101</xdr:colOff>
      <xdr:row>26</xdr:row>
      <xdr:rowOff>133351</xdr:rowOff>
    </xdr:to>
    <xdr:sp macro="" textlink="">
      <xdr:nvSpPr>
        <xdr:cNvPr id="3" name="BlokTextu 2"/>
        <xdr:cNvSpPr txBox="1"/>
      </xdr:nvSpPr>
      <xdr:spPr>
        <a:xfrm>
          <a:off x="6191251" y="4448176"/>
          <a:ext cx="704850" cy="171450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1" i="1">
              <a:solidFill>
                <a:schemeClr val="bg1">
                  <a:lumMod val="50000"/>
                </a:schemeClr>
              </a:solidFill>
            </a:rPr>
            <a:t>.</a:t>
          </a:r>
          <a:r>
            <a:rPr lang="sk-SK" sz="900" b="1" i="1" baseline="0">
              <a:solidFill>
                <a:schemeClr val="bg1">
                  <a:lumMod val="50000"/>
                </a:schemeClr>
              </a:solidFill>
            </a:rPr>
            <a:t> </a:t>
          </a:r>
          <a:r>
            <a:rPr lang="sk-SK" sz="900" i="1" baseline="0">
              <a:solidFill>
                <a:schemeClr val="bg1">
                  <a:lumMod val="50000"/>
                </a:schemeClr>
              </a:solidFill>
            </a:rPr>
            <a:t>and more</a:t>
          </a:r>
          <a:endParaRPr lang="sk-SK" sz="900" i="1">
            <a:solidFill>
              <a:schemeClr val="bg1">
                <a:lumMod val="50000"/>
              </a:schemeClr>
            </a:solidFill>
          </a:endParaRPr>
        </a:p>
      </xdr:txBody>
    </xdr:sp>
    <xdr:clientData/>
  </xdr:twoCellAnchor>
  <xdr:twoCellAnchor>
    <xdr:from>
      <xdr:col>6</xdr:col>
      <xdr:colOff>590550</xdr:colOff>
      <xdr:row>56</xdr:row>
      <xdr:rowOff>104129</xdr:rowOff>
    </xdr:from>
    <xdr:to>
      <xdr:col>7</xdr:col>
      <xdr:colOff>419100</xdr:colOff>
      <xdr:row>56</xdr:row>
      <xdr:rowOff>104129</xdr:rowOff>
    </xdr:to>
    <xdr:cxnSp macro="">
      <xdr:nvCxnSpPr>
        <xdr:cNvPr id="5" name="Rovná spojnica 4"/>
        <xdr:cNvCxnSpPr/>
      </xdr:nvCxnSpPr>
      <xdr:spPr>
        <a:xfrm>
          <a:off x="6962775" y="4799954"/>
          <a:ext cx="438150" cy="0"/>
        </a:xfrm>
        <a:prstGeom prst="line">
          <a:avLst/>
        </a:prstGeom>
        <a:ln w="28575"/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33</xdr:row>
      <xdr:rowOff>152400</xdr:rowOff>
    </xdr:from>
    <xdr:to>
      <xdr:col>9</xdr:col>
      <xdr:colOff>0</xdr:colOff>
      <xdr:row>59</xdr:row>
      <xdr:rowOff>71438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66676</xdr:colOff>
      <xdr:row>43</xdr:row>
      <xdr:rowOff>123825</xdr:rowOff>
    </xdr:from>
    <xdr:to>
      <xdr:col>4</xdr:col>
      <xdr:colOff>561976</xdr:colOff>
      <xdr:row>45</xdr:row>
      <xdr:rowOff>47625</xdr:rowOff>
    </xdr:to>
    <xdr:sp macro="" textlink="">
      <xdr:nvSpPr>
        <xdr:cNvPr id="7" name="BlokTextu 6"/>
        <xdr:cNvSpPr txBox="1"/>
      </xdr:nvSpPr>
      <xdr:spPr>
        <a:xfrm>
          <a:off x="2505076" y="9134475"/>
          <a:ext cx="495300" cy="276225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2010</a:t>
          </a:r>
        </a:p>
      </xdr:txBody>
    </xdr:sp>
    <xdr:clientData/>
  </xdr:twoCellAnchor>
  <xdr:twoCellAnchor>
    <xdr:from>
      <xdr:col>6</xdr:col>
      <xdr:colOff>228601</xdr:colOff>
      <xdr:row>36</xdr:row>
      <xdr:rowOff>123825</xdr:rowOff>
    </xdr:from>
    <xdr:to>
      <xdr:col>7</xdr:col>
      <xdr:colOff>142876</xdr:colOff>
      <xdr:row>38</xdr:row>
      <xdr:rowOff>57150</xdr:rowOff>
    </xdr:to>
    <xdr:sp macro="" textlink="">
      <xdr:nvSpPr>
        <xdr:cNvPr id="8" name="BlokTextu 7"/>
        <xdr:cNvSpPr txBox="1"/>
      </xdr:nvSpPr>
      <xdr:spPr>
        <a:xfrm>
          <a:off x="3886201" y="7800975"/>
          <a:ext cx="523875" cy="314325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2020</a:t>
          </a:r>
        </a:p>
      </xdr:txBody>
    </xdr:sp>
    <xdr:clientData/>
  </xdr:twoCellAnchor>
  <xdr:twoCellAnchor>
    <xdr:from>
      <xdr:col>0</xdr:col>
      <xdr:colOff>76201</xdr:colOff>
      <xdr:row>35</xdr:row>
      <xdr:rowOff>38100</xdr:rowOff>
    </xdr:from>
    <xdr:to>
      <xdr:col>1</xdr:col>
      <xdr:colOff>571500</xdr:colOff>
      <xdr:row>40</xdr:row>
      <xdr:rowOff>38099</xdr:rowOff>
    </xdr:to>
    <xdr:sp macro="" textlink="">
      <xdr:nvSpPr>
        <xdr:cNvPr id="9" name="BlokTextu 8"/>
        <xdr:cNvSpPr txBox="1"/>
      </xdr:nvSpPr>
      <xdr:spPr>
        <a:xfrm>
          <a:off x="76201" y="7496175"/>
          <a:ext cx="1104899" cy="952499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Priemer</a:t>
          </a:r>
          <a:r>
            <a:rPr lang="sk-SK" sz="900" baseline="0"/>
            <a:t> za SR </a:t>
          </a:r>
          <a:r>
            <a:rPr lang="sk-SK" sz="900" i="1" baseline="0">
              <a:solidFill>
                <a:schemeClr val="bg1">
                  <a:lumMod val="50000"/>
                </a:schemeClr>
              </a:solidFill>
            </a:rPr>
            <a:t>Average of the SR</a:t>
          </a:r>
        </a:p>
        <a:p>
          <a:endParaRPr lang="sk-SK" sz="900" i="1" baseline="0">
            <a:solidFill>
              <a:schemeClr val="bg1">
                <a:lumMod val="50000"/>
              </a:schemeClr>
            </a:solidFill>
          </a:endParaRPr>
        </a:p>
        <a:p>
          <a:r>
            <a:rPr lang="sk-SK" sz="900" i="0" baseline="0">
              <a:solidFill>
                <a:schemeClr val="tx1"/>
              </a:solidFill>
            </a:rPr>
            <a:t>2010 : 12,5 %</a:t>
          </a:r>
        </a:p>
        <a:p>
          <a:r>
            <a:rPr lang="sk-SK" sz="900" i="0" baseline="0">
              <a:solidFill>
                <a:schemeClr val="tx1"/>
              </a:solidFill>
            </a:rPr>
            <a:t>2020:     7,6 %</a:t>
          </a:r>
        </a:p>
        <a:p>
          <a:endParaRPr lang="sk-SK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3</xdr:row>
      <xdr:rowOff>19050</xdr:rowOff>
    </xdr:from>
    <xdr:to>
      <xdr:col>8</xdr:col>
      <xdr:colOff>85726</xdr:colOff>
      <xdr:row>26</xdr:row>
      <xdr:rowOff>142875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581026</xdr:colOff>
      <xdr:row>9</xdr:row>
      <xdr:rowOff>57150</xdr:rowOff>
    </xdr:from>
    <xdr:to>
      <xdr:col>2</xdr:col>
      <xdr:colOff>371476</xdr:colOff>
      <xdr:row>11</xdr:row>
      <xdr:rowOff>171450</xdr:rowOff>
    </xdr:to>
    <xdr:sp macro="" textlink="">
      <xdr:nvSpPr>
        <xdr:cNvPr id="3" name="BlokTextu 2"/>
        <xdr:cNvSpPr txBox="1"/>
      </xdr:nvSpPr>
      <xdr:spPr>
        <a:xfrm>
          <a:off x="581026" y="1685925"/>
          <a:ext cx="1905000" cy="495300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/>
            <a:t>Priemer za SR v roku 2020 </a:t>
          </a:r>
          <a:r>
            <a:rPr lang="sk-SK" sz="1100" i="1">
              <a:solidFill>
                <a:schemeClr val="bg1">
                  <a:lumMod val="50000"/>
                </a:schemeClr>
              </a:solidFill>
            </a:rPr>
            <a:t>Average of the SR in 2020</a:t>
          </a:r>
        </a:p>
        <a:p>
          <a:endParaRPr lang="sk-SK" sz="1100"/>
        </a:p>
      </xdr:txBody>
    </xdr:sp>
    <xdr:clientData/>
  </xdr:twoCellAnchor>
  <xdr:twoCellAnchor>
    <xdr:from>
      <xdr:col>0</xdr:col>
      <xdr:colOff>1</xdr:colOff>
      <xdr:row>30</xdr:row>
      <xdr:rowOff>138111</xdr:rowOff>
    </xdr:from>
    <xdr:to>
      <xdr:col>8</xdr:col>
      <xdr:colOff>114301</xdr:colOff>
      <xdr:row>54</xdr:row>
      <xdr:rowOff>142874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0"/>
  <sheetViews>
    <sheetView tabSelected="1" zoomScaleNormal="100" workbookViewId="0"/>
  </sheetViews>
  <sheetFormatPr defaultRowHeight="15" x14ac:dyDescent="0.25"/>
  <cols>
    <col min="1" max="1" width="19" style="11" customWidth="1"/>
    <col min="2" max="2" width="19.28515625" style="11" customWidth="1"/>
    <col min="3" max="3" width="14.7109375" style="11" customWidth="1"/>
    <col min="4" max="4" width="21.85546875" style="11" customWidth="1"/>
    <col min="5" max="5" width="14.7109375" style="11" customWidth="1"/>
    <col min="6" max="6" width="19.28515625" style="11" customWidth="1"/>
    <col min="7" max="7" width="9.140625" style="31"/>
    <col min="8" max="8" width="10.28515625" style="11" customWidth="1"/>
    <col min="9" max="9" width="10.7109375" style="11" customWidth="1"/>
    <col min="10" max="16384" width="9.140625" style="11"/>
  </cols>
  <sheetData>
    <row r="1" spans="1:17" x14ac:dyDescent="0.25">
      <c r="H1" s="33" t="s">
        <v>304</v>
      </c>
      <c r="I1" s="121" t="s">
        <v>305</v>
      </c>
      <c r="J1" s="33" t="s">
        <v>306</v>
      </c>
      <c r="K1" s="121" t="s">
        <v>307</v>
      </c>
    </row>
    <row r="2" spans="1:17" x14ac:dyDescent="0.25">
      <c r="A2" s="30" t="s">
        <v>264</v>
      </c>
      <c r="G2" s="34"/>
      <c r="H2" s="35">
        <v>2020</v>
      </c>
      <c r="I2" s="36">
        <v>1970</v>
      </c>
      <c r="J2" s="35"/>
      <c r="K2" s="36"/>
    </row>
    <row r="3" spans="1:17" x14ac:dyDescent="0.25">
      <c r="A3" s="32" t="s">
        <v>43</v>
      </c>
      <c r="G3" s="37">
        <v>0</v>
      </c>
      <c r="H3" s="38">
        <v>-29159</v>
      </c>
      <c r="I3" s="39">
        <v>-43042</v>
      </c>
      <c r="J3" s="38">
        <v>27951</v>
      </c>
      <c r="K3" s="39">
        <v>40874</v>
      </c>
      <c r="M3" s="80" t="s">
        <v>303</v>
      </c>
      <c r="N3" s="80"/>
      <c r="O3" s="31"/>
      <c r="P3" s="31"/>
      <c r="Q3" s="31"/>
    </row>
    <row r="4" spans="1:17" x14ac:dyDescent="0.25">
      <c r="G4" s="37">
        <v>1</v>
      </c>
      <c r="H4" s="38">
        <v>-29925</v>
      </c>
      <c r="I4" s="39">
        <v>-39246</v>
      </c>
      <c r="J4" s="38">
        <v>28619</v>
      </c>
      <c r="K4" s="39">
        <v>37366</v>
      </c>
      <c r="M4" s="31" t="s">
        <v>270</v>
      </c>
    </row>
    <row r="5" spans="1:17" x14ac:dyDescent="0.25">
      <c r="G5" s="37">
        <v>2</v>
      </c>
      <c r="H5" s="38">
        <v>-30622</v>
      </c>
      <c r="I5" s="39">
        <v>-38141</v>
      </c>
      <c r="J5" s="38">
        <v>28901</v>
      </c>
      <c r="K5" s="39">
        <v>36091</v>
      </c>
      <c r="M5" s="31"/>
      <c r="N5" s="31"/>
      <c r="O5" s="31"/>
      <c r="P5" s="31"/>
    </row>
    <row r="6" spans="1:17" x14ac:dyDescent="0.25">
      <c r="G6" s="37">
        <v>3</v>
      </c>
      <c r="H6" s="38">
        <v>-30795</v>
      </c>
      <c r="I6" s="39">
        <v>-38294</v>
      </c>
      <c r="J6" s="38">
        <v>29247</v>
      </c>
      <c r="K6" s="39">
        <v>36465</v>
      </c>
    </row>
    <row r="7" spans="1:17" x14ac:dyDescent="0.25">
      <c r="G7" s="37">
        <v>4</v>
      </c>
      <c r="H7" s="38">
        <v>-30549</v>
      </c>
      <c r="I7" s="39">
        <v>-39664</v>
      </c>
      <c r="J7" s="38">
        <v>29214</v>
      </c>
      <c r="K7" s="39">
        <v>38230</v>
      </c>
    </row>
    <row r="8" spans="1:17" x14ac:dyDescent="0.25">
      <c r="G8" s="37">
        <v>5</v>
      </c>
      <c r="H8" s="38">
        <v>-29809</v>
      </c>
      <c r="I8" s="39">
        <v>-41265</v>
      </c>
      <c r="J8" s="38">
        <v>28005</v>
      </c>
      <c r="K8" s="39">
        <v>39523</v>
      </c>
    </row>
    <row r="9" spans="1:17" x14ac:dyDescent="0.25">
      <c r="G9" s="37">
        <v>6</v>
      </c>
      <c r="H9" s="38">
        <v>-29059</v>
      </c>
      <c r="I9" s="39">
        <v>-42735</v>
      </c>
      <c r="J9" s="38">
        <v>27957</v>
      </c>
      <c r="K9" s="39">
        <v>40616</v>
      </c>
    </row>
    <row r="10" spans="1:17" x14ac:dyDescent="0.25">
      <c r="G10" s="37">
        <v>7</v>
      </c>
      <c r="H10" s="38">
        <v>-28906</v>
      </c>
      <c r="I10" s="39">
        <v>-42444</v>
      </c>
      <c r="J10" s="38">
        <v>27599</v>
      </c>
      <c r="K10" s="39">
        <v>40399</v>
      </c>
      <c r="L10" s="33"/>
    </row>
    <row r="11" spans="1:17" x14ac:dyDescent="0.25">
      <c r="G11" s="37">
        <v>8</v>
      </c>
      <c r="H11" s="38">
        <v>-29435</v>
      </c>
      <c r="I11" s="39">
        <v>-41381</v>
      </c>
      <c r="J11" s="38">
        <v>27610</v>
      </c>
      <c r="K11" s="39">
        <v>39511</v>
      </c>
      <c r="L11" s="12"/>
    </row>
    <row r="12" spans="1:17" x14ac:dyDescent="0.25">
      <c r="G12" s="37">
        <v>9</v>
      </c>
      <c r="H12" s="38">
        <v>-31494</v>
      </c>
      <c r="I12" s="39">
        <v>-42517</v>
      </c>
      <c r="J12" s="38">
        <v>30121</v>
      </c>
      <c r="K12" s="39">
        <v>40746</v>
      </c>
      <c r="L12" s="12"/>
    </row>
    <row r="13" spans="1:17" x14ac:dyDescent="0.25">
      <c r="G13" s="37">
        <v>10</v>
      </c>
      <c r="H13" s="38">
        <v>-29458</v>
      </c>
      <c r="I13" s="39">
        <v>-43355</v>
      </c>
      <c r="J13" s="38">
        <v>28723</v>
      </c>
      <c r="K13" s="39">
        <v>41077</v>
      </c>
      <c r="L13" s="12"/>
    </row>
    <row r="14" spans="1:17" x14ac:dyDescent="0.25">
      <c r="G14" s="37">
        <v>11</v>
      </c>
      <c r="H14" s="38">
        <v>-30834</v>
      </c>
      <c r="I14" s="39">
        <v>-42939</v>
      </c>
      <c r="J14" s="38">
        <v>28979</v>
      </c>
      <c r="K14" s="39">
        <v>40632</v>
      </c>
      <c r="L14" s="12"/>
    </row>
    <row r="15" spans="1:17" x14ac:dyDescent="0.25">
      <c r="G15" s="37">
        <v>12</v>
      </c>
      <c r="H15" s="38">
        <v>-29264</v>
      </c>
      <c r="I15" s="39">
        <v>-45371</v>
      </c>
      <c r="J15" s="38">
        <v>27733</v>
      </c>
      <c r="K15" s="39">
        <v>43232</v>
      </c>
      <c r="L15" s="12"/>
    </row>
    <row r="16" spans="1:17" x14ac:dyDescent="0.25">
      <c r="G16" s="37">
        <v>13</v>
      </c>
      <c r="H16" s="38">
        <v>-27909</v>
      </c>
      <c r="I16" s="39">
        <v>-46812</v>
      </c>
      <c r="J16" s="38">
        <v>26531</v>
      </c>
      <c r="K16" s="39">
        <v>44691</v>
      </c>
      <c r="L16" s="12"/>
    </row>
    <row r="17" spans="7:12" x14ac:dyDescent="0.25">
      <c r="G17" s="37">
        <v>14</v>
      </c>
      <c r="H17" s="38">
        <v>-27710</v>
      </c>
      <c r="I17" s="39">
        <v>-47355</v>
      </c>
      <c r="J17" s="38">
        <v>26176</v>
      </c>
      <c r="K17" s="39">
        <v>45768</v>
      </c>
      <c r="L17" s="12"/>
    </row>
    <row r="18" spans="7:12" x14ac:dyDescent="0.25">
      <c r="G18" s="37">
        <v>15</v>
      </c>
      <c r="H18" s="38">
        <v>-28029</v>
      </c>
      <c r="I18" s="39">
        <v>-47362</v>
      </c>
      <c r="J18" s="38">
        <v>26382</v>
      </c>
      <c r="K18" s="39">
        <v>45974</v>
      </c>
      <c r="L18" s="12"/>
    </row>
    <row r="19" spans="7:12" x14ac:dyDescent="0.25">
      <c r="G19" s="37">
        <v>16</v>
      </c>
      <c r="H19" s="38">
        <v>-27667</v>
      </c>
      <c r="I19" s="39">
        <v>-46731</v>
      </c>
      <c r="J19" s="38">
        <v>26228</v>
      </c>
      <c r="K19" s="39">
        <v>44932</v>
      </c>
      <c r="L19" s="12"/>
    </row>
    <row r="20" spans="7:12" x14ac:dyDescent="0.25">
      <c r="G20" s="37">
        <v>17</v>
      </c>
      <c r="H20" s="38">
        <v>-26479</v>
      </c>
      <c r="I20" s="39">
        <v>-46803</v>
      </c>
      <c r="J20" s="38">
        <v>25094</v>
      </c>
      <c r="K20" s="39">
        <v>44486</v>
      </c>
      <c r="L20" s="12"/>
    </row>
    <row r="21" spans="7:12" x14ac:dyDescent="0.25">
      <c r="G21" s="37">
        <v>18</v>
      </c>
      <c r="H21" s="38">
        <v>-25962</v>
      </c>
      <c r="I21" s="39">
        <v>-46732</v>
      </c>
      <c r="J21" s="38">
        <v>24810</v>
      </c>
      <c r="K21" s="39">
        <v>44736</v>
      </c>
      <c r="L21" s="12"/>
    </row>
    <row r="22" spans="7:12" x14ac:dyDescent="0.25">
      <c r="G22" s="37">
        <v>19</v>
      </c>
      <c r="H22" s="38">
        <v>-26625</v>
      </c>
      <c r="I22" s="39">
        <v>-46312</v>
      </c>
      <c r="J22" s="38">
        <v>24898</v>
      </c>
      <c r="K22" s="39">
        <v>44218</v>
      </c>
      <c r="L22" s="12"/>
    </row>
    <row r="23" spans="7:12" x14ac:dyDescent="0.25">
      <c r="G23" s="37">
        <v>20</v>
      </c>
      <c r="H23" s="38">
        <v>-28181</v>
      </c>
      <c r="I23" s="39">
        <v>-44318</v>
      </c>
      <c r="J23" s="38">
        <v>26814</v>
      </c>
      <c r="K23" s="39">
        <v>41972</v>
      </c>
      <c r="L23" s="12"/>
    </row>
    <row r="24" spans="7:12" x14ac:dyDescent="0.25">
      <c r="G24" s="37">
        <v>21</v>
      </c>
      <c r="H24" s="38">
        <v>-28461</v>
      </c>
      <c r="I24" s="39">
        <v>-39983</v>
      </c>
      <c r="J24" s="38">
        <v>27463</v>
      </c>
      <c r="K24" s="39">
        <v>38274</v>
      </c>
      <c r="L24" s="12"/>
    </row>
    <row r="25" spans="7:12" x14ac:dyDescent="0.25">
      <c r="G25" s="37">
        <v>22</v>
      </c>
      <c r="H25" s="38">
        <v>-29156</v>
      </c>
      <c r="I25" s="39">
        <v>-39108</v>
      </c>
      <c r="J25" s="38">
        <v>27689</v>
      </c>
      <c r="K25" s="39">
        <v>37788</v>
      </c>
      <c r="L25" s="12"/>
    </row>
    <row r="26" spans="7:12" x14ac:dyDescent="0.25">
      <c r="G26" s="37">
        <v>23</v>
      </c>
      <c r="H26" s="38">
        <v>-30088</v>
      </c>
      <c r="I26" s="39">
        <v>-37391</v>
      </c>
      <c r="J26" s="38">
        <v>28528</v>
      </c>
      <c r="K26" s="39">
        <v>36438</v>
      </c>
      <c r="L26" s="12"/>
    </row>
    <row r="27" spans="7:12" x14ac:dyDescent="0.25">
      <c r="G27" s="37">
        <v>24</v>
      </c>
      <c r="H27" s="38">
        <v>-30807</v>
      </c>
      <c r="I27" s="39">
        <v>-31756</v>
      </c>
      <c r="J27" s="38">
        <v>29020</v>
      </c>
      <c r="K27" s="39">
        <v>31533</v>
      </c>
      <c r="L27" s="12"/>
    </row>
    <row r="28" spans="7:12" x14ac:dyDescent="0.25">
      <c r="G28" s="37">
        <v>25</v>
      </c>
      <c r="H28" s="38">
        <v>-31274</v>
      </c>
      <c r="I28" s="39">
        <v>-29616</v>
      </c>
      <c r="J28" s="38">
        <v>29890</v>
      </c>
      <c r="K28" s="39">
        <v>30013</v>
      </c>
      <c r="L28" s="12"/>
    </row>
    <row r="29" spans="7:12" x14ac:dyDescent="0.25">
      <c r="G29" s="37">
        <v>26</v>
      </c>
      <c r="H29" s="38">
        <v>-33565</v>
      </c>
      <c r="I29" s="39">
        <v>-30996</v>
      </c>
      <c r="J29" s="38">
        <v>32440</v>
      </c>
      <c r="K29" s="39">
        <v>31449</v>
      </c>
      <c r="L29" s="12"/>
    </row>
    <row r="30" spans="7:12" x14ac:dyDescent="0.25">
      <c r="G30" s="37">
        <v>27</v>
      </c>
      <c r="H30" s="38">
        <v>-37176</v>
      </c>
      <c r="I30" s="39">
        <v>-29023</v>
      </c>
      <c r="J30" s="38">
        <v>35352</v>
      </c>
      <c r="K30" s="39">
        <v>29146</v>
      </c>
      <c r="L30" s="12"/>
    </row>
    <row r="31" spans="7:12" x14ac:dyDescent="0.25">
      <c r="G31" s="37">
        <v>28</v>
      </c>
      <c r="H31" s="38">
        <v>-37658</v>
      </c>
      <c r="I31" s="39">
        <v>-28733</v>
      </c>
      <c r="J31" s="38">
        <v>36091</v>
      </c>
      <c r="K31" s="39">
        <v>29524</v>
      </c>
      <c r="L31" s="12"/>
    </row>
    <row r="32" spans="7:12" x14ac:dyDescent="0.25">
      <c r="G32" s="37">
        <v>29</v>
      </c>
      <c r="H32" s="38">
        <v>-39316</v>
      </c>
      <c r="I32" s="39">
        <v>-28600</v>
      </c>
      <c r="J32" s="38">
        <v>37810</v>
      </c>
      <c r="K32" s="39">
        <v>29084</v>
      </c>
      <c r="L32" s="12"/>
    </row>
    <row r="33" spans="1:12" x14ac:dyDescent="0.25">
      <c r="G33" s="37">
        <v>30</v>
      </c>
      <c r="H33" s="38">
        <v>-40200</v>
      </c>
      <c r="I33" s="39">
        <v>-28938</v>
      </c>
      <c r="J33" s="38">
        <v>38269</v>
      </c>
      <c r="K33" s="39">
        <v>29265</v>
      </c>
      <c r="L33" s="12"/>
    </row>
    <row r="34" spans="1:12" x14ac:dyDescent="0.25">
      <c r="G34" s="37">
        <v>31</v>
      </c>
      <c r="H34" s="38">
        <v>-39889</v>
      </c>
      <c r="I34" s="39">
        <v>-27269</v>
      </c>
      <c r="J34" s="38">
        <v>38514</v>
      </c>
      <c r="K34" s="39">
        <v>28328</v>
      </c>
      <c r="L34" s="12"/>
    </row>
    <row r="35" spans="1:12" x14ac:dyDescent="0.25">
      <c r="G35" s="37">
        <v>32</v>
      </c>
      <c r="H35" s="38">
        <v>-41232</v>
      </c>
      <c r="I35" s="39">
        <v>-26378</v>
      </c>
      <c r="J35" s="38">
        <v>39618</v>
      </c>
      <c r="K35" s="39">
        <v>27241</v>
      </c>
      <c r="L35" s="12"/>
    </row>
    <row r="36" spans="1:12" x14ac:dyDescent="0.25">
      <c r="G36" s="37">
        <v>33</v>
      </c>
      <c r="H36" s="38">
        <v>-41455</v>
      </c>
      <c r="I36" s="39">
        <v>-25780</v>
      </c>
      <c r="J36" s="38">
        <v>40089</v>
      </c>
      <c r="K36" s="39">
        <v>26603</v>
      </c>
      <c r="L36" s="12"/>
    </row>
    <row r="37" spans="1:12" x14ac:dyDescent="0.25">
      <c r="G37" s="37">
        <v>34</v>
      </c>
      <c r="H37" s="38">
        <v>-42807</v>
      </c>
      <c r="I37" s="39">
        <v>-25522</v>
      </c>
      <c r="J37" s="38">
        <v>40927</v>
      </c>
      <c r="K37" s="39">
        <v>26737</v>
      </c>
      <c r="L37" s="12"/>
    </row>
    <row r="38" spans="1:12" x14ac:dyDescent="0.25">
      <c r="G38" s="37">
        <v>35</v>
      </c>
      <c r="H38" s="38">
        <v>-44368</v>
      </c>
      <c r="I38" s="39">
        <v>-26901</v>
      </c>
      <c r="J38" s="38">
        <v>42163</v>
      </c>
      <c r="K38" s="39">
        <v>27814</v>
      </c>
      <c r="L38" s="12"/>
    </row>
    <row r="39" spans="1:12" x14ac:dyDescent="0.25">
      <c r="G39" s="37">
        <v>36</v>
      </c>
      <c r="H39" s="38">
        <v>-44352</v>
      </c>
      <c r="I39" s="39">
        <v>-27009</v>
      </c>
      <c r="J39" s="38">
        <v>42169</v>
      </c>
      <c r="K39" s="39">
        <v>27548</v>
      </c>
      <c r="L39" s="12"/>
    </row>
    <row r="40" spans="1:12" x14ac:dyDescent="0.25">
      <c r="G40" s="37">
        <v>37</v>
      </c>
      <c r="H40" s="38">
        <v>-44621</v>
      </c>
      <c r="I40" s="39">
        <v>-27415</v>
      </c>
      <c r="J40" s="38">
        <v>42113</v>
      </c>
      <c r="K40" s="39">
        <v>28083</v>
      </c>
      <c r="L40" s="12"/>
    </row>
    <row r="41" spans="1:12" x14ac:dyDescent="0.25">
      <c r="G41" s="37">
        <v>38</v>
      </c>
      <c r="H41" s="38">
        <v>-45135</v>
      </c>
      <c r="I41" s="39">
        <v>-28949</v>
      </c>
      <c r="J41" s="38">
        <v>41909</v>
      </c>
      <c r="K41" s="39">
        <v>29775</v>
      </c>
      <c r="L41" s="12"/>
    </row>
    <row r="42" spans="1:12" x14ac:dyDescent="0.25">
      <c r="G42" s="37">
        <v>39</v>
      </c>
      <c r="H42" s="38">
        <v>-44672</v>
      </c>
      <c r="I42" s="39">
        <v>-29282</v>
      </c>
      <c r="J42" s="38">
        <v>42420</v>
      </c>
      <c r="K42" s="39">
        <v>29892</v>
      </c>
      <c r="L42" s="12"/>
    </row>
    <row r="43" spans="1:12" x14ac:dyDescent="0.25">
      <c r="A43" s="104"/>
      <c r="G43" s="37">
        <v>40</v>
      </c>
      <c r="H43" s="38">
        <v>-45660</v>
      </c>
      <c r="I43" s="39">
        <v>-29252</v>
      </c>
      <c r="J43" s="38">
        <v>42466</v>
      </c>
      <c r="K43" s="39">
        <v>30054</v>
      </c>
      <c r="L43" s="12"/>
    </row>
    <row r="44" spans="1:12" x14ac:dyDescent="0.25">
      <c r="G44" s="37">
        <v>41</v>
      </c>
      <c r="H44" s="38">
        <v>-47379</v>
      </c>
      <c r="I44" s="39">
        <v>-28750</v>
      </c>
      <c r="J44" s="38">
        <v>44963</v>
      </c>
      <c r="K44" s="39">
        <v>29589</v>
      </c>
      <c r="L44" s="12"/>
    </row>
    <row r="45" spans="1:12" x14ac:dyDescent="0.25">
      <c r="G45" s="37">
        <v>42</v>
      </c>
      <c r="H45" s="38">
        <v>-47021</v>
      </c>
      <c r="I45" s="39">
        <v>-28303</v>
      </c>
      <c r="J45" s="38">
        <v>44533</v>
      </c>
      <c r="K45" s="39">
        <v>29592</v>
      </c>
      <c r="L45" s="12"/>
    </row>
    <row r="46" spans="1:12" x14ac:dyDescent="0.25">
      <c r="G46" s="37">
        <v>43</v>
      </c>
      <c r="H46" s="38">
        <v>-47098</v>
      </c>
      <c r="I46" s="39">
        <v>-28209</v>
      </c>
      <c r="J46" s="38">
        <v>44125</v>
      </c>
      <c r="K46" s="39">
        <v>29098</v>
      </c>
      <c r="L46" s="12"/>
    </row>
    <row r="47" spans="1:12" x14ac:dyDescent="0.25">
      <c r="G47" s="37">
        <v>44</v>
      </c>
      <c r="H47" s="38">
        <v>-46839</v>
      </c>
      <c r="I47" s="39">
        <v>-28332</v>
      </c>
      <c r="J47" s="38">
        <v>43848</v>
      </c>
      <c r="K47" s="39">
        <v>29614</v>
      </c>
      <c r="L47" s="12"/>
    </row>
    <row r="48" spans="1:12" x14ac:dyDescent="0.25">
      <c r="G48" s="37">
        <v>45</v>
      </c>
      <c r="H48" s="38">
        <v>-45231</v>
      </c>
      <c r="I48" s="39">
        <v>-27773</v>
      </c>
      <c r="J48" s="38">
        <v>43423</v>
      </c>
      <c r="K48" s="39">
        <v>29028</v>
      </c>
      <c r="L48" s="12"/>
    </row>
    <row r="49" spans="7:12" x14ac:dyDescent="0.25">
      <c r="G49" s="37">
        <v>46</v>
      </c>
      <c r="H49" s="38">
        <v>-45375</v>
      </c>
      <c r="I49" s="39">
        <v>-28825</v>
      </c>
      <c r="J49" s="38">
        <v>43131</v>
      </c>
      <c r="K49" s="39">
        <v>30063</v>
      </c>
      <c r="L49" s="12"/>
    </row>
    <row r="50" spans="7:12" x14ac:dyDescent="0.25">
      <c r="G50" s="37">
        <v>47</v>
      </c>
      <c r="H50" s="38">
        <v>-42566</v>
      </c>
      <c r="I50" s="39">
        <v>-30222</v>
      </c>
      <c r="J50" s="38">
        <v>41335</v>
      </c>
      <c r="K50" s="39">
        <v>31612</v>
      </c>
      <c r="L50" s="12"/>
    </row>
    <row r="51" spans="7:12" x14ac:dyDescent="0.25">
      <c r="G51" s="37">
        <v>48</v>
      </c>
      <c r="H51" s="38">
        <v>-39945</v>
      </c>
      <c r="I51" s="39">
        <v>-29177</v>
      </c>
      <c r="J51" s="38">
        <v>38947</v>
      </c>
      <c r="K51" s="39">
        <v>31447</v>
      </c>
      <c r="L51" s="12"/>
    </row>
    <row r="52" spans="7:12" x14ac:dyDescent="0.25">
      <c r="G52" s="37">
        <v>49</v>
      </c>
      <c r="H52" s="38">
        <v>-37576</v>
      </c>
      <c r="I52" s="39">
        <v>-28591</v>
      </c>
      <c r="J52" s="38">
        <v>36688</v>
      </c>
      <c r="K52" s="39">
        <v>30611</v>
      </c>
      <c r="L52" s="12"/>
    </row>
    <row r="53" spans="7:12" x14ac:dyDescent="0.25">
      <c r="G53" s="37">
        <v>50</v>
      </c>
      <c r="H53" s="38">
        <v>-36238</v>
      </c>
      <c r="I53" s="39">
        <v>-25124</v>
      </c>
      <c r="J53" s="38">
        <v>35545</v>
      </c>
      <c r="K53" s="39">
        <v>26706</v>
      </c>
      <c r="L53" s="12"/>
    </row>
    <row r="54" spans="7:12" x14ac:dyDescent="0.25">
      <c r="G54" s="37">
        <v>51</v>
      </c>
      <c r="H54" s="38">
        <v>-35455</v>
      </c>
      <c r="I54" s="39">
        <v>-22650</v>
      </c>
      <c r="J54" s="38">
        <v>34988</v>
      </c>
      <c r="K54" s="39">
        <v>23698</v>
      </c>
      <c r="L54" s="12"/>
    </row>
    <row r="55" spans="7:12" x14ac:dyDescent="0.25">
      <c r="G55" s="37">
        <v>52</v>
      </c>
      <c r="H55" s="38">
        <v>-33424</v>
      </c>
      <c r="I55" s="39">
        <v>-11023</v>
      </c>
      <c r="J55" s="38">
        <v>33487</v>
      </c>
      <c r="K55" s="39">
        <v>11572</v>
      </c>
      <c r="L55" s="12"/>
    </row>
    <row r="56" spans="7:12" x14ac:dyDescent="0.25">
      <c r="G56" s="37">
        <v>53</v>
      </c>
      <c r="H56" s="38">
        <v>-33548</v>
      </c>
      <c r="I56" s="39">
        <v>-11482</v>
      </c>
      <c r="J56" s="38">
        <v>33631</v>
      </c>
      <c r="K56" s="39">
        <v>12238</v>
      </c>
      <c r="L56" s="12"/>
    </row>
    <row r="57" spans="7:12" x14ac:dyDescent="0.25">
      <c r="G57" s="37">
        <v>54</v>
      </c>
      <c r="H57" s="38">
        <v>-34279</v>
      </c>
      <c r="I57" s="39">
        <v>-12101</v>
      </c>
      <c r="J57" s="38">
        <v>35121</v>
      </c>
      <c r="K57" s="39">
        <v>12768</v>
      </c>
      <c r="L57" s="12"/>
    </row>
    <row r="58" spans="7:12" x14ac:dyDescent="0.25">
      <c r="G58" s="37">
        <v>55</v>
      </c>
      <c r="H58" s="38">
        <v>-35044</v>
      </c>
      <c r="I58" s="39">
        <v>-17296</v>
      </c>
      <c r="J58" s="38">
        <v>36135</v>
      </c>
      <c r="K58" s="39">
        <v>18421</v>
      </c>
      <c r="L58" s="12"/>
    </row>
    <row r="59" spans="7:12" x14ac:dyDescent="0.25">
      <c r="G59" s="37">
        <v>56</v>
      </c>
      <c r="H59" s="38">
        <v>-36202</v>
      </c>
      <c r="I59" s="39">
        <v>-23716</v>
      </c>
      <c r="J59" s="38">
        <v>37264</v>
      </c>
      <c r="K59" s="39">
        <v>25174</v>
      </c>
      <c r="L59" s="12"/>
    </row>
    <row r="60" spans="7:12" x14ac:dyDescent="0.25">
      <c r="G60" s="37">
        <v>57</v>
      </c>
      <c r="H60" s="38">
        <v>-35421</v>
      </c>
      <c r="I60" s="39">
        <v>-22798</v>
      </c>
      <c r="J60" s="38">
        <v>36612</v>
      </c>
      <c r="K60" s="39">
        <v>24434</v>
      </c>
      <c r="L60" s="12"/>
    </row>
    <row r="61" spans="7:12" x14ac:dyDescent="0.25">
      <c r="G61" s="37">
        <v>58</v>
      </c>
      <c r="H61" s="38">
        <v>-33498</v>
      </c>
      <c r="I61" s="39">
        <v>-22828</v>
      </c>
      <c r="J61" s="38">
        <v>35207</v>
      </c>
      <c r="K61" s="39">
        <v>24421</v>
      </c>
      <c r="L61" s="12"/>
    </row>
    <row r="62" spans="7:12" x14ac:dyDescent="0.25">
      <c r="G62" s="37">
        <v>59</v>
      </c>
      <c r="H62" s="38">
        <v>-34147</v>
      </c>
      <c r="I62" s="39">
        <v>-21563</v>
      </c>
      <c r="J62" s="38">
        <v>36511</v>
      </c>
      <c r="K62" s="39">
        <v>22788</v>
      </c>
      <c r="L62" s="12"/>
    </row>
    <row r="63" spans="7:12" x14ac:dyDescent="0.25">
      <c r="G63" s="37">
        <v>60</v>
      </c>
      <c r="H63" s="38">
        <v>-33826</v>
      </c>
      <c r="I63" s="39">
        <v>-21554</v>
      </c>
      <c r="J63" s="38">
        <v>36195</v>
      </c>
      <c r="K63" s="39">
        <v>23425</v>
      </c>
      <c r="L63" s="12"/>
    </row>
    <row r="64" spans="7:12" x14ac:dyDescent="0.25">
      <c r="G64" s="37">
        <v>61</v>
      </c>
      <c r="H64" s="38">
        <v>-33026</v>
      </c>
      <c r="I64" s="39">
        <v>-22695</v>
      </c>
      <c r="J64" s="38">
        <v>35521</v>
      </c>
      <c r="K64" s="39">
        <v>24428</v>
      </c>
      <c r="L64" s="12"/>
    </row>
    <row r="65" spans="7:12" x14ac:dyDescent="0.25">
      <c r="G65" s="37">
        <v>62</v>
      </c>
      <c r="H65" s="38">
        <v>-33576</v>
      </c>
      <c r="I65" s="39">
        <v>-21142</v>
      </c>
      <c r="J65" s="38">
        <v>37117</v>
      </c>
      <c r="K65" s="39">
        <v>22987</v>
      </c>
      <c r="L65" s="12"/>
    </row>
    <row r="66" spans="7:12" x14ac:dyDescent="0.25">
      <c r="G66" s="37">
        <v>63</v>
      </c>
      <c r="H66" s="38">
        <v>-33897</v>
      </c>
      <c r="I66" s="39">
        <v>-19414</v>
      </c>
      <c r="J66" s="38">
        <v>37991</v>
      </c>
      <c r="K66" s="39">
        <v>21260</v>
      </c>
      <c r="L66" s="12"/>
    </row>
    <row r="67" spans="7:12" x14ac:dyDescent="0.25">
      <c r="G67" s="37">
        <v>64</v>
      </c>
      <c r="H67" s="38">
        <v>-33446</v>
      </c>
      <c r="I67" s="39">
        <v>-17803</v>
      </c>
      <c r="J67" s="38">
        <v>39087</v>
      </c>
      <c r="K67" s="39">
        <v>20263</v>
      </c>
      <c r="L67" s="12"/>
    </row>
    <row r="68" spans="7:12" x14ac:dyDescent="0.25">
      <c r="G68" s="37">
        <v>65</v>
      </c>
      <c r="H68" s="38">
        <v>-32722</v>
      </c>
      <c r="I68" s="39">
        <v>-17137</v>
      </c>
      <c r="J68" s="38">
        <v>38548</v>
      </c>
      <c r="K68" s="39">
        <v>19685</v>
      </c>
      <c r="L68" s="12"/>
    </row>
    <row r="69" spans="7:12" x14ac:dyDescent="0.25">
      <c r="G69" s="37">
        <v>66</v>
      </c>
      <c r="H69" s="38">
        <v>-31426</v>
      </c>
      <c r="I69" s="39">
        <v>-16511</v>
      </c>
      <c r="J69" s="38">
        <v>37277</v>
      </c>
      <c r="K69" s="39">
        <v>19580</v>
      </c>
      <c r="L69" s="12"/>
    </row>
    <row r="70" spans="7:12" x14ac:dyDescent="0.25">
      <c r="G70" s="37">
        <v>67</v>
      </c>
      <c r="H70" s="38">
        <v>-30098</v>
      </c>
      <c r="I70" s="39">
        <v>-15416</v>
      </c>
      <c r="J70" s="38">
        <v>36406</v>
      </c>
      <c r="K70" s="39">
        <v>18435</v>
      </c>
      <c r="L70" s="12"/>
    </row>
    <row r="71" spans="7:12" x14ac:dyDescent="0.25">
      <c r="G71" s="37">
        <v>68</v>
      </c>
      <c r="H71" s="38">
        <v>-28991</v>
      </c>
      <c r="I71" s="39">
        <v>-15014</v>
      </c>
      <c r="J71" s="38">
        <v>36322</v>
      </c>
      <c r="K71" s="39">
        <v>18071</v>
      </c>
      <c r="L71" s="12"/>
    </row>
    <row r="72" spans="7:12" x14ac:dyDescent="0.25">
      <c r="G72" s="37">
        <v>69</v>
      </c>
      <c r="H72" s="38">
        <v>-27671</v>
      </c>
      <c r="I72" s="39">
        <v>-13970</v>
      </c>
      <c r="J72" s="38">
        <v>35515</v>
      </c>
      <c r="K72" s="39">
        <v>17011</v>
      </c>
      <c r="L72" s="12"/>
    </row>
    <row r="73" spans="7:12" x14ac:dyDescent="0.25">
      <c r="G73" s="37">
        <v>70</v>
      </c>
      <c r="H73" s="38">
        <v>-25450</v>
      </c>
      <c r="I73" s="39">
        <v>-14334</v>
      </c>
      <c r="J73" s="38">
        <v>33348</v>
      </c>
      <c r="K73" s="39">
        <v>17618</v>
      </c>
      <c r="L73" s="12"/>
    </row>
    <row r="74" spans="7:12" x14ac:dyDescent="0.25">
      <c r="G74" s="37">
        <v>71</v>
      </c>
      <c r="H74" s="38">
        <v>-22440</v>
      </c>
      <c r="I74" s="39">
        <v>-11716</v>
      </c>
      <c r="J74" s="38">
        <v>30263</v>
      </c>
      <c r="K74" s="39">
        <v>15179</v>
      </c>
      <c r="L74" s="12"/>
    </row>
    <row r="75" spans="7:12" x14ac:dyDescent="0.25">
      <c r="G75" s="37">
        <v>72</v>
      </c>
      <c r="H75" s="38">
        <v>-21166</v>
      </c>
      <c r="I75" s="39">
        <v>-10243</v>
      </c>
      <c r="J75" s="38">
        <v>29116</v>
      </c>
      <c r="K75" s="39">
        <v>13836</v>
      </c>
      <c r="L75" s="12"/>
    </row>
    <row r="76" spans="7:12" x14ac:dyDescent="0.25">
      <c r="G76" s="37">
        <v>73</v>
      </c>
      <c r="H76" s="38">
        <v>-19216</v>
      </c>
      <c r="I76" s="39">
        <v>-9411</v>
      </c>
      <c r="J76" s="38">
        <v>27699</v>
      </c>
      <c r="K76" s="39">
        <v>13248</v>
      </c>
      <c r="L76" s="12"/>
    </row>
    <row r="77" spans="7:12" x14ac:dyDescent="0.25">
      <c r="G77" s="37">
        <v>74</v>
      </c>
      <c r="H77" s="38">
        <v>-15557</v>
      </c>
      <c r="I77" s="39">
        <v>-8582</v>
      </c>
      <c r="J77" s="38">
        <v>23377</v>
      </c>
      <c r="K77" s="39">
        <v>11970</v>
      </c>
      <c r="L77" s="12"/>
    </row>
    <row r="78" spans="7:12" x14ac:dyDescent="0.25">
      <c r="G78" s="37">
        <v>75</v>
      </c>
      <c r="H78" s="38">
        <v>-13591</v>
      </c>
      <c r="I78" s="39">
        <v>-7758</v>
      </c>
      <c r="J78" s="38">
        <v>21469</v>
      </c>
      <c r="K78" s="39">
        <v>10922</v>
      </c>
      <c r="L78" s="12"/>
    </row>
    <row r="79" spans="7:12" x14ac:dyDescent="0.25">
      <c r="G79" s="37">
        <v>76</v>
      </c>
      <c r="H79" s="38">
        <v>-13259</v>
      </c>
      <c r="I79" s="39">
        <v>-6344</v>
      </c>
      <c r="J79" s="38">
        <v>21878</v>
      </c>
      <c r="K79" s="39">
        <v>9677</v>
      </c>
      <c r="L79" s="12"/>
    </row>
    <row r="80" spans="7:12" x14ac:dyDescent="0.25">
      <c r="G80" s="37">
        <v>77</v>
      </c>
      <c r="H80" s="38">
        <v>-11869</v>
      </c>
      <c r="I80" s="39">
        <v>-5388</v>
      </c>
      <c r="J80" s="38">
        <v>19691</v>
      </c>
      <c r="K80" s="39">
        <v>8520</v>
      </c>
      <c r="L80" s="12"/>
    </row>
    <row r="81" spans="7:12" x14ac:dyDescent="0.25">
      <c r="G81" s="37">
        <v>78</v>
      </c>
      <c r="H81" s="38">
        <v>-10925</v>
      </c>
      <c r="I81" s="39">
        <v>-4324</v>
      </c>
      <c r="J81" s="38">
        <v>19243</v>
      </c>
      <c r="K81" s="39">
        <v>6928</v>
      </c>
      <c r="L81" s="12"/>
    </row>
    <row r="82" spans="7:12" x14ac:dyDescent="0.25">
      <c r="G82" s="37">
        <v>79</v>
      </c>
      <c r="H82" s="38">
        <v>-10134</v>
      </c>
      <c r="I82" s="39">
        <v>-3946</v>
      </c>
      <c r="J82" s="38">
        <v>18236</v>
      </c>
      <c r="K82" s="39">
        <v>6239</v>
      </c>
      <c r="L82" s="12"/>
    </row>
    <row r="83" spans="7:12" x14ac:dyDescent="0.25">
      <c r="G83" s="37">
        <v>80</v>
      </c>
      <c r="H83" s="38">
        <v>-9175</v>
      </c>
      <c r="I83" s="39">
        <v>-3150</v>
      </c>
      <c r="J83" s="38">
        <v>17220</v>
      </c>
      <c r="K83" s="39">
        <v>5259</v>
      </c>
      <c r="L83" s="12"/>
    </row>
    <row r="84" spans="7:12" x14ac:dyDescent="0.25">
      <c r="G84" s="37">
        <v>81</v>
      </c>
      <c r="H84" s="38">
        <v>-7676</v>
      </c>
      <c r="I84" s="39">
        <v>-2924</v>
      </c>
      <c r="J84" s="38">
        <v>15322</v>
      </c>
      <c r="K84" s="39">
        <v>4901</v>
      </c>
      <c r="L84" s="12"/>
    </row>
    <row r="85" spans="7:12" x14ac:dyDescent="0.25">
      <c r="G85" s="37">
        <v>82</v>
      </c>
      <c r="H85" s="38">
        <v>-6600</v>
      </c>
      <c r="I85" s="39">
        <v>-2533</v>
      </c>
      <c r="J85" s="38">
        <v>13855</v>
      </c>
      <c r="K85" s="39">
        <v>4382</v>
      </c>
      <c r="L85" s="12"/>
    </row>
    <row r="86" spans="7:12" x14ac:dyDescent="0.25">
      <c r="G86" s="37">
        <v>83</v>
      </c>
      <c r="H86" s="38">
        <v>-5678</v>
      </c>
      <c r="I86" s="39">
        <v>-2043</v>
      </c>
      <c r="J86" s="38">
        <v>12335</v>
      </c>
      <c r="K86" s="39">
        <v>3531</v>
      </c>
      <c r="L86" s="12"/>
    </row>
    <row r="87" spans="7:12" x14ac:dyDescent="0.25">
      <c r="G87" s="37">
        <v>84</v>
      </c>
      <c r="H87" s="38">
        <v>-4993</v>
      </c>
      <c r="I87" s="39">
        <v>-1748</v>
      </c>
      <c r="J87" s="38">
        <v>11186</v>
      </c>
      <c r="K87" s="39">
        <v>2892</v>
      </c>
      <c r="L87" s="12"/>
    </row>
    <row r="88" spans="7:12" x14ac:dyDescent="0.25">
      <c r="G88" s="37">
        <v>85</v>
      </c>
      <c r="H88" s="38">
        <v>-4364</v>
      </c>
      <c r="I88" s="39">
        <v>-1389</v>
      </c>
      <c r="J88" s="38">
        <v>10420</v>
      </c>
      <c r="K88" s="39">
        <v>2431</v>
      </c>
      <c r="L88" s="12"/>
    </row>
    <row r="89" spans="7:12" x14ac:dyDescent="0.25">
      <c r="G89" s="37">
        <v>86</v>
      </c>
      <c r="H89" s="38">
        <v>-3805</v>
      </c>
      <c r="I89" s="39">
        <v>-1111</v>
      </c>
      <c r="J89" s="38">
        <v>8862</v>
      </c>
      <c r="K89" s="39">
        <v>1996</v>
      </c>
      <c r="L89" s="12"/>
    </row>
    <row r="90" spans="7:12" x14ac:dyDescent="0.25">
      <c r="G90" s="37">
        <v>87</v>
      </c>
      <c r="H90" s="38">
        <v>-3284</v>
      </c>
      <c r="I90" s="39">
        <v>-894</v>
      </c>
      <c r="J90" s="38">
        <v>7810</v>
      </c>
      <c r="K90" s="39">
        <v>1507</v>
      </c>
      <c r="L90" s="12"/>
    </row>
    <row r="91" spans="7:12" x14ac:dyDescent="0.25">
      <c r="G91" s="37">
        <v>88</v>
      </c>
      <c r="H91" s="38">
        <v>-2787</v>
      </c>
      <c r="I91" s="39">
        <v>-730</v>
      </c>
      <c r="J91" s="38">
        <v>7199</v>
      </c>
      <c r="K91" s="39">
        <v>1276</v>
      </c>
      <c r="L91" s="12"/>
    </row>
    <row r="92" spans="7:12" x14ac:dyDescent="0.25">
      <c r="G92" s="37">
        <v>89</v>
      </c>
      <c r="H92" s="38">
        <v>-2265</v>
      </c>
      <c r="I92" s="39">
        <v>-508</v>
      </c>
      <c r="J92" s="38">
        <v>5859</v>
      </c>
      <c r="K92" s="39">
        <v>906</v>
      </c>
      <c r="L92" s="12"/>
    </row>
    <row r="93" spans="7:12" x14ac:dyDescent="0.25">
      <c r="G93" s="37">
        <v>90</v>
      </c>
      <c r="H93" s="38">
        <v>-1789</v>
      </c>
      <c r="I93" s="39">
        <v>-376</v>
      </c>
      <c r="J93" s="38">
        <v>4876</v>
      </c>
      <c r="K93" s="39">
        <v>654</v>
      </c>
      <c r="L93" s="12"/>
    </row>
    <row r="94" spans="7:12" x14ac:dyDescent="0.25">
      <c r="G94" s="37">
        <v>91</v>
      </c>
      <c r="H94" s="38">
        <v>-1338</v>
      </c>
      <c r="I94" s="39">
        <v>-279</v>
      </c>
      <c r="J94" s="38">
        <v>3918</v>
      </c>
      <c r="K94" s="39">
        <v>454</v>
      </c>
      <c r="L94" s="12"/>
    </row>
    <row r="95" spans="7:12" x14ac:dyDescent="0.25">
      <c r="G95" s="37">
        <v>92</v>
      </c>
      <c r="H95" s="38">
        <v>-961</v>
      </c>
      <c r="I95" s="39">
        <v>-197</v>
      </c>
      <c r="J95" s="38">
        <v>2952</v>
      </c>
      <c r="K95" s="39">
        <v>343</v>
      </c>
      <c r="L95" s="12"/>
    </row>
    <row r="96" spans="7:12" x14ac:dyDescent="0.25">
      <c r="G96" s="37">
        <v>93</v>
      </c>
      <c r="H96" s="38">
        <v>-734</v>
      </c>
      <c r="I96" s="39">
        <v>-118</v>
      </c>
      <c r="J96" s="38">
        <v>2253</v>
      </c>
      <c r="K96" s="39">
        <v>227</v>
      </c>
      <c r="L96" s="12"/>
    </row>
    <row r="97" spans="7:12" x14ac:dyDescent="0.25">
      <c r="G97" s="37">
        <v>94</v>
      </c>
      <c r="H97" s="38">
        <v>-573</v>
      </c>
      <c r="I97" s="39">
        <v>-66</v>
      </c>
      <c r="J97" s="38">
        <v>1679</v>
      </c>
      <c r="K97" s="39">
        <v>166</v>
      </c>
      <c r="L97" s="12"/>
    </row>
    <row r="98" spans="7:12" x14ac:dyDescent="0.25">
      <c r="G98" s="37">
        <v>95</v>
      </c>
      <c r="H98" s="38">
        <v>-412</v>
      </c>
      <c r="I98" s="39">
        <v>-49</v>
      </c>
      <c r="J98" s="38">
        <v>1386</v>
      </c>
      <c r="K98" s="39">
        <v>118</v>
      </c>
      <c r="L98" s="12"/>
    </row>
    <row r="99" spans="7:12" x14ac:dyDescent="0.25">
      <c r="G99" s="37">
        <v>96</v>
      </c>
      <c r="H99" s="38">
        <v>-352</v>
      </c>
      <c r="I99" s="39">
        <v>-33</v>
      </c>
      <c r="J99" s="38">
        <v>1004</v>
      </c>
      <c r="K99" s="39">
        <v>82</v>
      </c>
      <c r="L99" s="12"/>
    </row>
    <row r="100" spans="7:12" x14ac:dyDescent="0.25">
      <c r="G100" s="37">
        <v>97</v>
      </c>
      <c r="H100" s="38">
        <v>-288</v>
      </c>
      <c r="I100" s="39">
        <v>-14</v>
      </c>
      <c r="J100" s="38">
        <v>719</v>
      </c>
      <c r="K100" s="39">
        <v>41</v>
      </c>
      <c r="L100" s="12"/>
    </row>
    <row r="101" spans="7:12" x14ac:dyDescent="0.25">
      <c r="G101" s="37">
        <v>98</v>
      </c>
      <c r="H101" s="38">
        <v>-230</v>
      </c>
      <c r="I101" s="39">
        <v>-20</v>
      </c>
      <c r="J101" s="38">
        <v>530</v>
      </c>
      <c r="K101" s="39">
        <v>24</v>
      </c>
      <c r="L101" s="12"/>
    </row>
    <row r="102" spans="7:12" x14ac:dyDescent="0.25">
      <c r="G102" s="37" t="s">
        <v>42</v>
      </c>
      <c r="H102" s="38">
        <v>-847</v>
      </c>
      <c r="I102" s="39">
        <v>-19</v>
      </c>
      <c r="J102" s="38">
        <v>1585</v>
      </c>
      <c r="K102" s="39">
        <v>30</v>
      </c>
      <c r="L102" s="12"/>
    </row>
    <row r="103" spans="7:12" x14ac:dyDescent="0.25">
      <c r="L103" s="12"/>
    </row>
    <row r="104" spans="7:12" x14ac:dyDescent="0.25">
      <c r="L104" s="12"/>
    </row>
    <row r="105" spans="7:12" x14ac:dyDescent="0.25">
      <c r="L105" s="12"/>
    </row>
    <row r="106" spans="7:12" x14ac:dyDescent="0.25">
      <c r="L106" s="12"/>
    </row>
    <row r="107" spans="7:12" x14ac:dyDescent="0.25">
      <c r="L107" s="12"/>
    </row>
    <row r="108" spans="7:12" x14ac:dyDescent="0.25">
      <c r="L108" s="12"/>
    </row>
    <row r="109" spans="7:12" x14ac:dyDescent="0.25">
      <c r="L109" s="12"/>
    </row>
    <row r="110" spans="7:12" x14ac:dyDescent="0.25">
      <c r="L110" s="12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5"/>
  <sheetViews>
    <sheetView workbookViewId="0"/>
  </sheetViews>
  <sheetFormatPr defaultRowHeight="12.75" x14ac:dyDescent="0.2"/>
  <cols>
    <col min="18" max="18" width="80.5703125" customWidth="1"/>
    <col min="21" max="21" width="9.140625" customWidth="1"/>
  </cols>
  <sheetData>
    <row r="1" spans="1:20" x14ac:dyDescent="0.2">
      <c r="A1" s="5" t="s">
        <v>155</v>
      </c>
      <c r="R1" s="83" t="s">
        <v>339</v>
      </c>
      <c r="T1" s="68"/>
    </row>
    <row r="2" spans="1:20" x14ac:dyDescent="0.2">
      <c r="A2" s="6" t="s">
        <v>156</v>
      </c>
      <c r="T2" s="69"/>
    </row>
    <row r="3" spans="1:20" x14ac:dyDescent="0.2">
      <c r="R3" s="125" t="s">
        <v>340</v>
      </c>
      <c r="S3" s="126">
        <v>258813</v>
      </c>
      <c r="T3" s="87" t="s">
        <v>47</v>
      </c>
    </row>
    <row r="4" spans="1:20" x14ac:dyDescent="0.2">
      <c r="R4" s="70" t="s">
        <v>150</v>
      </c>
      <c r="S4" s="71">
        <v>31801</v>
      </c>
      <c r="T4" s="118">
        <f>S4*100/$S$3</f>
        <v>12.287249867665071</v>
      </c>
    </row>
    <row r="5" spans="1:20" x14ac:dyDescent="0.2">
      <c r="R5" s="70" t="s">
        <v>149</v>
      </c>
      <c r="S5" s="71">
        <v>26857</v>
      </c>
      <c r="T5" s="118">
        <f>S5*100/$S$3</f>
        <v>10.376990336652332</v>
      </c>
    </row>
    <row r="6" spans="1:20" x14ac:dyDescent="0.2">
      <c r="R6" s="70" t="s">
        <v>151</v>
      </c>
      <c r="S6" s="71">
        <v>44448</v>
      </c>
      <c r="T6" s="118">
        <f>S6*100/$S$3</f>
        <v>17.173789570075691</v>
      </c>
    </row>
    <row r="7" spans="1:20" x14ac:dyDescent="0.2">
      <c r="R7" s="70" t="s">
        <v>154</v>
      </c>
      <c r="S7" s="71">
        <v>15617</v>
      </c>
      <c r="T7" s="118">
        <f>S7*100/$S$3</f>
        <v>6.0340863866961865</v>
      </c>
    </row>
    <row r="8" spans="1:20" x14ac:dyDescent="0.2">
      <c r="R8" s="70" t="s">
        <v>153</v>
      </c>
      <c r="S8" s="71">
        <v>44303</v>
      </c>
      <c r="T8" s="118">
        <f>S8*100/$S$3</f>
        <v>17.117764563603838</v>
      </c>
    </row>
    <row r="9" spans="1:20" x14ac:dyDescent="0.2">
      <c r="R9" s="70" t="s">
        <v>152</v>
      </c>
      <c r="S9" s="71">
        <v>29566</v>
      </c>
      <c r="T9" s="118">
        <f>S9*100/$S$3</f>
        <v>11.42369200928856</v>
      </c>
    </row>
    <row r="10" spans="1:20" x14ac:dyDescent="0.2">
      <c r="R10" s="70" t="s">
        <v>157</v>
      </c>
      <c r="S10" s="72">
        <f>S3-SUM(S4:S9)</f>
        <v>66221</v>
      </c>
      <c r="T10" s="118">
        <f>S10*100/$S$3</f>
        <v>25.586427266018323</v>
      </c>
    </row>
    <row r="11" spans="1:20" x14ac:dyDescent="0.2">
      <c r="R11" s="73"/>
      <c r="S11" s="72">
        <f>SUM(S4:S10)</f>
        <v>258813</v>
      </c>
    </row>
    <row r="28" spans="1:21" x14ac:dyDescent="0.2">
      <c r="R28" s="83" t="s">
        <v>338</v>
      </c>
    </row>
    <row r="29" spans="1:21" x14ac:dyDescent="0.2">
      <c r="R29" s="5" t="s">
        <v>341</v>
      </c>
      <c r="S29">
        <v>2020</v>
      </c>
    </row>
    <row r="30" spans="1:21" x14ac:dyDescent="0.2">
      <c r="A30" s="5" t="s">
        <v>169</v>
      </c>
      <c r="R30" s="76" t="s">
        <v>158</v>
      </c>
      <c r="S30" s="112">
        <v>145.9</v>
      </c>
      <c r="T30" s="77"/>
    </row>
    <row r="31" spans="1:21" x14ac:dyDescent="0.2">
      <c r="A31" s="6" t="s">
        <v>268</v>
      </c>
      <c r="R31" s="76" t="s">
        <v>159</v>
      </c>
      <c r="S31" s="112">
        <v>42.7</v>
      </c>
      <c r="T31" s="77"/>
      <c r="U31" s="78"/>
    </row>
    <row r="32" spans="1:21" x14ac:dyDescent="0.2">
      <c r="A32" s="14"/>
      <c r="R32" s="76" t="s">
        <v>170</v>
      </c>
      <c r="S32" s="112">
        <v>90.4</v>
      </c>
      <c r="T32" s="77"/>
      <c r="U32" s="78"/>
    </row>
    <row r="33" spans="13:21" x14ac:dyDescent="0.2">
      <c r="R33" s="76" t="s">
        <v>160</v>
      </c>
      <c r="S33" s="112">
        <v>16.3</v>
      </c>
      <c r="T33" s="77"/>
      <c r="U33" s="78"/>
    </row>
    <row r="34" spans="13:21" x14ac:dyDescent="0.2">
      <c r="R34" s="76" t="s">
        <v>161</v>
      </c>
      <c r="S34" s="112">
        <v>75</v>
      </c>
      <c r="T34" s="77"/>
      <c r="U34" s="78"/>
    </row>
    <row r="35" spans="13:21" x14ac:dyDescent="0.2">
      <c r="R35" s="76" t="s">
        <v>162</v>
      </c>
      <c r="S35" s="112">
        <v>28.8</v>
      </c>
      <c r="T35" s="77"/>
      <c r="U35" s="78"/>
    </row>
    <row r="36" spans="13:21" x14ac:dyDescent="0.2">
      <c r="R36" s="76" t="s">
        <v>168</v>
      </c>
      <c r="S36" s="113">
        <f>528.7-SUM(S30:S35)</f>
        <v>129.60000000000002</v>
      </c>
      <c r="U36" s="78"/>
    </row>
    <row r="37" spans="13:21" x14ac:dyDescent="0.2">
      <c r="R37" s="74"/>
      <c r="S37" s="75"/>
    </row>
    <row r="38" spans="13:21" x14ac:dyDescent="0.2">
      <c r="R38" s="74"/>
      <c r="S38" s="75"/>
    </row>
    <row r="39" spans="13:21" x14ac:dyDescent="0.2">
      <c r="R39" s="74"/>
      <c r="S39" s="75"/>
    </row>
    <row r="40" spans="13:21" x14ac:dyDescent="0.2">
      <c r="R40" s="5" t="s">
        <v>171</v>
      </c>
      <c r="S40">
        <v>2020</v>
      </c>
    </row>
    <row r="41" spans="13:21" x14ac:dyDescent="0.2">
      <c r="R41" s="76" t="s">
        <v>163</v>
      </c>
      <c r="S41" s="113">
        <v>52.6</v>
      </c>
    </row>
    <row r="42" spans="13:21" x14ac:dyDescent="0.2">
      <c r="R42" s="76" t="s">
        <v>164</v>
      </c>
      <c r="S42" s="113">
        <v>116.4</v>
      </c>
    </row>
    <row r="43" spans="13:21" x14ac:dyDescent="0.2">
      <c r="R43" s="76" t="s">
        <v>165</v>
      </c>
      <c r="S43" s="113">
        <v>57.2</v>
      </c>
    </row>
    <row r="44" spans="13:21" x14ac:dyDescent="0.2">
      <c r="R44" s="76" t="s">
        <v>166</v>
      </c>
      <c r="S44" s="113">
        <v>246.7</v>
      </c>
    </row>
    <row r="45" spans="13:21" x14ac:dyDescent="0.2">
      <c r="R45" s="76" t="s">
        <v>167</v>
      </c>
      <c r="S45" s="113">
        <v>65.599999999999994</v>
      </c>
    </row>
    <row r="46" spans="13:21" x14ac:dyDescent="0.2">
      <c r="R46" s="76" t="s">
        <v>168</v>
      </c>
      <c r="S46" s="113">
        <f>568-SUM(S41:S45)</f>
        <v>29.5</v>
      </c>
    </row>
    <row r="48" spans="13:21" x14ac:dyDescent="0.2">
      <c r="M48" s="14"/>
    </row>
    <row r="49" spans="18:18" x14ac:dyDescent="0.2">
      <c r="R49" s="74"/>
    </row>
    <row r="50" spans="18:18" x14ac:dyDescent="0.2">
      <c r="R50" s="74"/>
    </row>
    <row r="73" spans="13:18" x14ac:dyDescent="0.2">
      <c r="M73" s="14"/>
      <c r="N73" s="14"/>
      <c r="O73" s="14"/>
      <c r="P73" s="14"/>
      <c r="Q73" s="14"/>
      <c r="R73" s="14"/>
    </row>
    <row r="74" spans="13:18" x14ac:dyDescent="0.2">
      <c r="M74" s="79"/>
      <c r="N74" s="14"/>
      <c r="O74" s="14"/>
      <c r="P74" s="79"/>
      <c r="Q74" s="14"/>
      <c r="R74" s="79"/>
    </row>
    <row r="75" spans="13:18" x14ac:dyDescent="0.2">
      <c r="M75" s="79"/>
      <c r="N75" s="14"/>
      <c r="O75" s="14"/>
      <c r="P75" s="79"/>
      <c r="Q75" s="14"/>
      <c r="R75" s="79"/>
    </row>
  </sheetData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workbookViewId="0"/>
  </sheetViews>
  <sheetFormatPr defaultRowHeight="12.75" x14ac:dyDescent="0.2"/>
  <cols>
    <col min="12" max="12" width="45.42578125" customWidth="1"/>
    <col min="13" max="13" width="11" customWidth="1"/>
    <col min="14" max="15" width="10.42578125" customWidth="1"/>
    <col min="16" max="16" width="11.28515625" customWidth="1"/>
  </cols>
  <sheetData>
    <row r="1" spans="1:17" x14ac:dyDescent="0.2">
      <c r="A1" s="5" t="s">
        <v>172</v>
      </c>
      <c r="L1" s="83" t="s">
        <v>342</v>
      </c>
      <c r="M1" s="83"/>
      <c r="N1" s="83"/>
      <c r="O1" s="83"/>
    </row>
    <row r="2" spans="1:17" x14ac:dyDescent="0.2">
      <c r="A2" s="6" t="s">
        <v>173</v>
      </c>
      <c r="L2" s="40">
        <v>2020</v>
      </c>
      <c r="M2" s="40"/>
      <c r="N2" s="40"/>
      <c r="O2" s="40"/>
      <c r="P2" s="40"/>
    </row>
    <row r="3" spans="1:17" ht="76.5" x14ac:dyDescent="0.2">
      <c r="L3" s="40"/>
      <c r="M3" s="114" t="s">
        <v>180</v>
      </c>
      <c r="N3" s="114" t="s">
        <v>181</v>
      </c>
      <c r="O3" s="114" t="s">
        <v>182</v>
      </c>
      <c r="P3" s="114" t="s">
        <v>183</v>
      </c>
    </row>
    <row r="4" spans="1:17" x14ac:dyDescent="0.2">
      <c r="L4" s="87" t="s">
        <v>179</v>
      </c>
      <c r="M4" s="59">
        <v>3</v>
      </c>
      <c r="N4" s="59">
        <v>82</v>
      </c>
      <c r="O4" s="59">
        <v>15</v>
      </c>
      <c r="P4" s="59">
        <v>0</v>
      </c>
    </row>
    <row r="5" spans="1:17" x14ac:dyDescent="0.2">
      <c r="L5" s="87" t="s">
        <v>178</v>
      </c>
      <c r="M5" s="59">
        <v>9.5</v>
      </c>
      <c r="N5" s="59">
        <v>61.1</v>
      </c>
      <c r="O5" s="59">
        <v>28.6</v>
      </c>
      <c r="P5" s="59">
        <v>0.8</v>
      </c>
    </row>
    <row r="6" spans="1:17" x14ac:dyDescent="0.2">
      <c r="L6" s="87" t="s">
        <v>177</v>
      </c>
      <c r="M6" s="59">
        <v>3.6</v>
      </c>
      <c r="N6" s="59">
        <v>51.6</v>
      </c>
      <c r="O6" s="59">
        <v>41.8</v>
      </c>
      <c r="P6" s="59">
        <v>3</v>
      </c>
    </row>
    <row r="7" spans="1:17" x14ac:dyDescent="0.2">
      <c r="L7" s="87" t="s">
        <v>176</v>
      </c>
      <c r="M7" s="59">
        <v>2.6</v>
      </c>
      <c r="N7" s="59">
        <v>30</v>
      </c>
      <c r="O7" s="59">
        <v>59.6</v>
      </c>
      <c r="P7" s="59">
        <v>7.8</v>
      </c>
    </row>
    <row r="8" spans="1:17" x14ac:dyDescent="0.2">
      <c r="L8" s="115" t="s">
        <v>175</v>
      </c>
      <c r="M8" s="59">
        <v>5.5</v>
      </c>
      <c r="N8" s="59">
        <v>68.2</v>
      </c>
      <c r="O8" s="59">
        <v>24.2</v>
      </c>
      <c r="P8" s="59">
        <v>2.1</v>
      </c>
    </row>
    <row r="9" spans="1:17" x14ac:dyDescent="0.2">
      <c r="L9" s="87" t="s">
        <v>174</v>
      </c>
      <c r="M9" s="59">
        <v>6</v>
      </c>
      <c r="N9" s="59">
        <v>48</v>
      </c>
      <c r="O9" s="59">
        <v>42</v>
      </c>
      <c r="P9" s="59">
        <v>4</v>
      </c>
      <c r="Q9" s="116"/>
    </row>
    <row r="27" spans="1:22" x14ac:dyDescent="0.2">
      <c r="A27" s="5" t="s">
        <v>275</v>
      </c>
    </row>
    <row r="28" spans="1:22" x14ac:dyDescent="0.2">
      <c r="A28" s="6" t="s">
        <v>276</v>
      </c>
    </row>
    <row r="31" spans="1:22" ht="12.75" customHeight="1" x14ac:dyDescent="0.2">
      <c r="L31" s="83" t="s">
        <v>343</v>
      </c>
      <c r="M31" s="83"/>
      <c r="N31" s="83"/>
      <c r="O31" s="83"/>
      <c r="P31" s="83"/>
      <c r="Q31" s="83"/>
    </row>
    <row r="32" spans="1:22" x14ac:dyDescent="0.2">
      <c r="L32" s="40"/>
      <c r="M32" s="61">
        <v>2011</v>
      </c>
      <c r="N32" s="61">
        <v>2012</v>
      </c>
      <c r="O32" s="61">
        <v>2013</v>
      </c>
      <c r="P32" s="61">
        <v>2014</v>
      </c>
      <c r="Q32" s="61">
        <v>2015</v>
      </c>
      <c r="R32" s="61">
        <v>2016</v>
      </c>
      <c r="S32" s="61">
        <v>2017</v>
      </c>
      <c r="T32" s="61">
        <v>2018</v>
      </c>
      <c r="U32" s="61">
        <v>2019</v>
      </c>
      <c r="V32" s="61">
        <v>2020</v>
      </c>
    </row>
    <row r="33" spans="12:22" x14ac:dyDescent="0.2">
      <c r="L33" s="40" t="s">
        <v>184</v>
      </c>
      <c r="M33" s="60">
        <v>9467</v>
      </c>
      <c r="N33" s="60">
        <v>8232</v>
      </c>
      <c r="O33" s="60">
        <v>7837</v>
      </c>
      <c r="P33" s="60">
        <v>9417</v>
      </c>
      <c r="Q33" s="60">
        <v>9143</v>
      </c>
      <c r="R33" s="60">
        <v>9321</v>
      </c>
      <c r="S33" s="60">
        <v>9393</v>
      </c>
      <c r="T33" s="60">
        <v>9865</v>
      </c>
      <c r="U33" s="60">
        <v>9218</v>
      </c>
      <c r="V33" s="60">
        <v>7510</v>
      </c>
    </row>
    <row r="34" spans="12:22" x14ac:dyDescent="0.2">
      <c r="L34" s="40" t="s">
        <v>273</v>
      </c>
      <c r="M34" s="60">
        <v>5512</v>
      </c>
      <c r="N34" s="60">
        <v>4592</v>
      </c>
      <c r="O34" s="60">
        <v>4132</v>
      </c>
      <c r="P34" s="60">
        <v>5269</v>
      </c>
      <c r="Q34" s="60">
        <v>4811</v>
      </c>
      <c r="R34" s="60">
        <v>5144</v>
      </c>
      <c r="S34" s="60">
        <v>5529</v>
      </c>
      <c r="T34" s="60">
        <v>5997</v>
      </c>
      <c r="U34" s="60">
        <v>5473</v>
      </c>
      <c r="V34" s="60">
        <v>4015</v>
      </c>
    </row>
    <row r="35" spans="12:22" x14ac:dyDescent="0.2">
      <c r="L35" s="40" t="s">
        <v>274</v>
      </c>
      <c r="M35" s="60">
        <v>3955</v>
      </c>
      <c r="N35" s="60">
        <v>3640</v>
      </c>
      <c r="O35" s="60">
        <v>3705</v>
      </c>
      <c r="P35" s="60">
        <v>4149</v>
      </c>
      <c r="Q35" s="60">
        <v>4332</v>
      </c>
      <c r="R35" s="60">
        <v>4177</v>
      </c>
      <c r="S35" s="60">
        <v>3864</v>
      </c>
      <c r="T35" s="60">
        <v>3868</v>
      </c>
      <c r="U35" s="60">
        <v>3745</v>
      </c>
      <c r="V35" s="60">
        <v>3495</v>
      </c>
    </row>
    <row r="36" spans="12:22" x14ac:dyDescent="0.2">
      <c r="L36" s="40" t="s">
        <v>277</v>
      </c>
      <c r="M36" s="60">
        <v>4992</v>
      </c>
      <c r="N36" s="60">
        <v>3504</v>
      </c>
      <c r="O36" s="60">
        <v>3110</v>
      </c>
      <c r="P36" s="60">
        <v>6142</v>
      </c>
      <c r="Q36" s="60">
        <v>5213</v>
      </c>
      <c r="R36" s="60">
        <v>4689</v>
      </c>
      <c r="S36" s="60">
        <v>4941</v>
      </c>
      <c r="T36" s="60">
        <v>5724</v>
      </c>
      <c r="U36" s="60">
        <v>5154</v>
      </c>
      <c r="V36" s="60">
        <v>3354</v>
      </c>
    </row>
  </sheetData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"/>
  <sheetViews>
    <sheetView workbookViewId="0"/>
  </sheetViews>
  <sheetFormatPr defaultRowHeight="12.75" x14ac:dyDescent="0.2"/>
  <cols>
    <col min="14" max="14" width="9.42578125" customWidth="1"/>
    <col min="16" max="16" width="11.140625" customWidth="1"/>
    <col min="17" max="17" width="21.28515625" customWidth="1"/>
    <col min="18" max="18" width="19.7109375" customWidth="1"/>
    <col min="19" max="19" width="9.5703125" bestFit="1" customWidth="1"/>
    <col min="25" max="25" width="20" customWidth="1"/>
  </cols>
  <sheetData>
    <row r="1" spans="1:23" x14ac:dyDescent="0.2">
      <c r="A1" s="5" t="s">
        <v>192</v>
      </c>
    </row>
    <row r="2" spans="1:23" x14ac:dyDescent="0.2">
      <c r="A2" s="6" t="s">
        <v>191</v>
      </c>
      <c r="Q2" s="83" t="s">
        <v>344</v>
      </c>
      <c r="R2" s="83"/>
      <c r="S2" s="83"/>
      <c r="T2" s="83"/>
      <c r="U2" s="83"/>
      <c r="V2" s="83"/>
      <c r="W2" s="83"/>
    </row>
    <row r="3" spans="1:23" ht="30" customHeight="1" x14ac:dyDescent="0.2">
      <c r="Q3" s="40"/>
      <c r="R3" s="76" t="s">
        <v>185</v>
      </c>
    </row>
    <row r="4" spans="1:23" x14ac:dyDescent="0.2">
      <c r="Q4" s="87" t="s">
        <v>187</v>
      </c>
      <c r="R4" s="86">
        <v>3636</v>
      </c>
      <c r="S4" s="105">
        <f>R4*100/$R$8</f>
        <v>3.9258451472191931</v>
      </c>
    </row>
    <row r="5" spans="1:23" x14ac:dyDescent="0.2">
      <c r="Q5" s="87" t="s">
        <v>188</v>
      </c>
      <c r="R5" s="86">
        <v>20574</v>
      </c>
      <c r="S5" s="105">
        <f t="shared" ref="S5:S7" si="0">R5*100/$R$8</f>
        <v>22.214064372631373</v>
      </c>
    </row>
    <row r="6" spans="1:23" x14ac:dyDescent="0.2">
      <c r="Q6" s="87" t="s">
        <v>189</v>
      </c>
      <c r="R6" s="86">
        <v>62028</v>
      </c>
      <c r="S6" s="105">
        <f t="shared" si="0"/>
        <v>66.972586026323455</v>
      </c>
    </row>
    <row r="7" spans="1:23" x14ac:dyDescent="0.2">
      <c r="Q7" s="87" t="s">
        <v>190</v>
      </c>
      <c r="R7" s="86">
        <v>6379</v>
      </c>
      <c r="S7" s="105">
        <f t="shared" si="0"/>
        <v>6.8875044538259713</v>
      </c>
    </row>
    <row r="8" spans="1:23" x14ac:dyDescent="0.2">
      <c r="R8" s="2">
        <f>SUM(R4:R7)</f>
        <v>92617</v>
      </c>
    </row>
    <row r="9" spans="1:23" ht="22.5" x14ac:dyDescent="0.2">
      <c r="Q9" s="40"/>
      <c r="R9" s="76" t="s">
        <v>186</v>
      </c>
    </row>
    <row r="10" spans="1:23" x14ac:dyDescent="0.2">
      <c r="Q10" s="87" t="s">
        <v>187</v>
      </c>
      <c r="R10" s="88">
        <v>2787</v>
      </c>
      <c r="S10" s="105">
        <f>R10*100/$R$14</f>
        <v>29.928480917506064</v>
      </c>
    </row>
    <row r="11" spans="1:23" x14ac:dyDescent="0.2">
      <c r="Q11" s="87" t="s">
        <v>188</v>
      </c>
      <c r="R11" s="88">
        <v>4385.6000000000004</v>
      </c>
      <c r="S11" s="105">
        <f t="shared" ref="S11:S13" si="1">R11*100/$R$14</f>
        <v>47.095208436244931</v>
      </c>
    </row>
    <row r="12" spans="1:23" x14ac:dyDescent="0.2">
      <c r="Q12" s="87" t="s">
        <v>189</v>
      </c>
      <c r="R12" s="88">
        <v>1011.4</v>
      </c>
      <c r="S12" s="105">
        <f t="shared" si="1"/>
        <v>10.861021026180708</v>
      </c>
    </row>
    <row r="13" spans="1:23" x14ac:dyDescent="0.2">
      <c r="Q13" s="87" t="s">
        <v>190</v>
      </c>
      <c r="R13" s="88">
        <v>1128.2</v>
      </c>
      <c r="S13" s="105">
        <f t="shared" si="1"/>
        <v>12.115289620068296</v>
      </c>
    </row>
    <row r="14" spans="1:23" x14ac:dyDescent="0.2">
      <c r="R14" s="19">
        <f>SUM(R10:R13)</f>
        <v>9312.2000000000007</v>
      </c>
    </row>
    <row r="15" spans="1:23" x14ac:dyDescent="0.2">
      <c r="O15" s="2"/>
    </row>
    <row r="32" spans="1:2" x14ac:dyDescent="0.2">
      <c r="A32" s="62" t="s">
        <v>201</v>
      </c>
      <c r="B32" s="5" t="s">
        <v>202</v>
      </c>
    </row>
    <row r="33" spans="1:29" ht="15" x14ac:dyDescent="0.25">
      <c r="B33" s="6" t="s">
        <v>278</v>
      </c>
      <c r="Q33" s="83" t="s">
        <v>294</v>
      </c>
      <c r="R33" s="83"/>
      <c r="S33" s="83"/>
      <c r="T33" s="83"/>
      <c r="U33" s="83"/>
      <c r="V33" s="83"/>
      <c r="W33" s="83"/>
      <c r="X33" s="83"/>
      <c r="Y33" s="1"/>
      <c r="Z33" s="1"/>
    </row>
    <row r="34" spans="1:29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</row>
    <row r="35" spans="1:29" ht="15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Q35" s="40"/>
      <c r="R35" s="89" t="s">
        <v>320</v>
      </c>
      <c r="S35" s="89"/>
      <c r="T35" s="89"/>
      <c r="Y35" s="1"/>
      <c r="Z35" s="1"/>
    </row>
    <row r="36" spans="1:29" ht="15" x14ac:dyDescent="0.25">
      <c r="A36" s="99"/>
      <c r="B36" s="52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Q36" s="61" t="s">
        <v>3</v>
      </c>
      <c r="R36" s="86">
        <v>446.87275188749879</v>
      </c>
      <c r="S36" s="86"/>
      <c r="T36" s="89"/>
      <c r="Y36" s="1"/>
      <c r="Z36" s="1"/>
    </row>
    <row r="37" spans="1:29" ht="15" x14ac:dyDescent="0.25">
      <c r="A37" s="14"/>
      <c r="B37" s="100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Q37" s="61" t="s">
        <v>193</v>
      </c>
      <c r="R37" s="86">
        <v>659.90295544772823</v>
      </c>
      <c r="S37" s="86"/>
      <c r="T37" s="90"/>
      <c r="Y37" s="1"/>
      <c r="Z37" s="1"/>
    </row>
    <row r="38" spans="1:29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Q38" s="61" t="s">
        <v>194</v>
      </c>
      <c r="R38" s="86">
        <v>498.19116510195812</v>
      </c>
      <c r="S38" s="86"/>
      <c r="T38" s="90"/>
    </row>
    <row r="39" spans="1:29" ht="15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Q39" s="61" t="s">
        <v>195</v>
      </c>
      <c r="R39" s="86">
        <v>437.94442845986271</v>
      </c>
      <c r="S39" s="86"/>
      <c r="T39" s="90"/>
      <c r="Y39" s="1"/>
    </row>
    <row r="40" spans="1:29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Q40" s="61" t="s">
        <v>196</v>
      </c>
      <c r="R40" s="86">
        <v>477.98426301213556</v>
      </c>
      <c r="S40" s="86"/>
      <c r="T40" s="90"/>
      <c r="Z40" s="2"/>
      <c r="AA40" s="109"/>
      <c r="AB40" s="105"/>
      <c r="AC40" s="109"/>
    </row>
    <row r="41" spans="1:29" ht="15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Q41" s="61" t="s">
        <v>197</v>
      </c>
      <c r="R41" s="86">
        <v>411.33831898945033</v>
      </c>
      <c r="S41" s="86"/>
      <c r="T41" s="90"/>
      <c r="Y41" s="1"/>
      <c r="Z41" s="110"/>
      <c r="AA41" s="109"/>
      <c r="AB41" s="105"/>
      <c r="AC41" s="109"/>
    </row>
    <row r="42" spans="1:29" ht="15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Q42" s="61" t="s">
        <v>198</v>
      </c>
      <c r="R42" s="86">
        <v>403.29789710561033</v>
      </c>
      <c r="S42" s="86"/>
      <c r="T42" s="90"/>
      <c r="Y42" s="1"/>
      <c r="Z42" s="110"/>
      <c r="AA42" s="109"/>
      <c r="AB42" s="105"/>
      <c r="AC42" s="109"/>
    </row>
    <row r="43" spans="1:29" ht="15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Q43" s="61" t="s">
        <v>199</v>
      </c>
      <c r="R43" s="86">
        <v>352.70942394131669</v>
      </c>
      <c r="S43" s="86"/>
      <c r="T43" s="90"/>
      <c r="Y43" s="1"/>
      <c r="Z43" s="110"/>
      <c r="AA43" s="109"/>
      <c r="AB43" s="105"/>
      <c r="AC43" s="109"/>
    </row>
    <row r="44" spans="1:29" ht="15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Q44" s="61" t="s">
        <v>200</v>
      </c>
      <c r="R44" s="86">
        <v>374.19656611139868</v>
      </c>
      <c r="S44" s="86"/>
      <c r="T44" s="90"/>
      <c r="Y44" s="1"/>
      <c r="Z44" s="110"/>
      <c r="AA44" s="109"/>
      <c r="AB44" s="105"/>
      <c r="AC44" s="109"/>
    </row>
    <row r="45" spans="1:29" ht="15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R45" s="91"/>
      <c r="S45" s="91"/>
      <c r="T45" s="92"/>
      <c r="Y45" s="1"/>
      <c r="Z45" s="110"/>
      <c r="AA45" s="109"/>
      <c r="AB45" s="105"/>
      <c r="AC45" s="109"/>
    </row>
    <row r="46" spans="1:29" ht="15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Y46" s="1"/>
      <c r="Z46" s="110"/>
      <c r="AA46" s="109"/>
      <c r="AB46" s="105"/>
      <c r="AC46" s="109"/>
    </row>
    <row r="47" spans="1:29" ht="15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Y47" s="1"/>
      <c r="Z47" s="110"/>
      <c r="AA47" s="109"/>
      <c r="AB47" s="105"/>
      <c r="AC47" s="109"/>
    </row>
    <row r="48" spans="1:29" ht="15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Y48" s="1"/>
      <c r="Z48" s="110"/>
      <c r="AA48" s="109"/>
      <c r="AB48" s="105"/>
      <c r="AC48" s="109"/>
    </row>
    <row r="49" spans="1:13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</row>
    <row r="50" spans="1:13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</row>
    <row r="51" spans="1:13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</row>
    <row r="52" spans="1:13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1:13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</row>
    <row r="54" spans="1:13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</row>
    <row r="55" spans="1:13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</row>
    <row r="56" spans="1:13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1:13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</row>
    <row r="58" spans="1:13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</row>
    <row r="59" spans="1:13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</row>
    <row r="60" spans="1:13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</row>
    <row r="61" spans="1:13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</row>
    <row r="62" spans="1:13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1:13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1:13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zoomScaleNormal="100" workbookViewId="0"/>
  </sheetViews>
  <sheetFormatPr defaultRowHeight="12.75" x14ac:dyDescent="0.2"/>
  <cols>
    <col min="2" max="2" width="27.5703125" customWidth="1"/>
    <col min="12" max="12" width="32.42578125" customWidth="1"/>
    <col min="13" max="13" width="9.28515625" bestFit="1" customWidth="1"/>
    <col min="14" max="17" width="11.42578125" bestFit="1" customWidth="1"/>
  </cols>
  <sheetData>
    <row r="1" spans="1:24" x14ac:dyDescent="0.2">
      <c r="A1" s="5" t="s">
        <v>203</v>
      </c>
      <c r="C1" s="25"/>
      <c r="D1" s="21"/>
      <c r="G1" s="21"/>
      <c r="H1" s="25"/>
      <c r="I1" s="21"/>
    </row>
    <row r="2" spans="1:24" x14ac:dyDescent="0.2">
      <c r="A2" s="6" t="s">
        <v>204</v>
      </c>
      <c r="C2" s="26"/>
      <c r="H2" s="26"/>
      <c r="L2" s="83" t="s">
        <v>346</v>
      </c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</row>
    <row r="3" spans="1:24" x14ac:dyDescent="0.2">
      <c r="C3" s="27"/>
      <c r="D3" s="24"/>
      <c r="G3" s="19"/>
      <c r="H3" s="27"/>
      <c r="I3" s="20"/>
      <c r="L3" s="40" t="s">
        <v>293</v>
      </c>
      <c r="M3" s="40"/>
      <c r="N3" s="40"/>
      <c r="O3" s="40"/>
      <c r="P3" s="40"/>
      <c r="Q3" s="40"/>
    </row>
    <row r="4" spans="1:24" x14ac:dyDescent="0.2">
      <c r="C4" s="28"/>
      <c r="D4" s="19"/>
      <c r="G4" s="19"/>
      <c r="H4" s="28"/>
      <c r="I4" s="18"/>
      <c r="L4" s="40"/>
      <c r="M4" s="61">
        <v>2016</v>
      </c>
      <c r="N4" s="61">
        <v>2017</v>
      </c>
      <c r="O4" s="61">
        <v>2018</v>
      </c>
      <c r="P4" s="61">
        <v>2019</v>
      </c>
      <c r="Q4" s="61">
        <v>2020</v>
      </c>
    </row>
    <row r="5" spans="1:24" x14ac:dyDescent="0.2">
      <c r="C5" s="26"/>
      <c r="D5" s="19"/>
      <c r="H5" s="26"/>
      <c r="I5" s="19"/>
      <c r="L5" s="40" t="s">
        <v>205</v>
      </c>
      <c r="M5" s="86">
        <v>69529</v>
      </c>
      <c r="N5" s="86">
        <v>75370</v>
      </c>
      <c r="O5" s="86">
        <v>77753</v>
      </c>
      <c r="P5" s="86">
        <v>81420</v>
      </c>
      <c r="Q5" s="86">
        <v>49577</v>
      </c>
    </row>
    <row r="6" spans="1:24" x14ac:dyDescent="0.2">
      <c r="A6" s="6"/>
      <c r="C6" s="29"/>
      <c r="D6" s="19"/>
      <c r="H6" s="29"/>
      <c r="I6" s="18"/>
      <c r="L6" s="40" t="s">
        <v>206</v>
      </c>
      <c r="M6" s="86">
        <v>259194</v>
      </c>
      <c r="N6" s="86">
        <v>245731</v>
      </c>
      <c r="O6" s="86">
        <v>242733</v>
      </c>
      <c r="P6" s="86">
        <v>238886</v>
      </c>
      <c r="Q6" s="86">
        <v>156333</v>
      </c>
    </row>
    <row r="7" spans="1:24" x14ac:dyDescent="0.2">
      <c r="A7" s="6"/>
      <c r="C7" s="29"/>
      <c r="D7" s="19"/>
      <c r="H7" s="29"/>
      <c r="I7" s="18"/>
      <c r="L7" s="40" t="s">
        <v>207</v>
      </c>
      <c r="M7" s="40">
        <v>136</v>
      </c>
      <c r="N7" s="40">
        <v>121</v>
      </c>
      <c r="O7" s="40">
        <v>107</v>
      </c>
      <c r="P7" s="40">
        <v>130</v>
      </c>
      <c r="Q7" s="40">
        <v>38</v>
      </c>
    </row>
    <row r="8" spans="1:24" x14ac:dyDescent="0.2">
      <c r="A8" s="6"/>
      <c r="C8" s="29"/>
      <c r="D8" s="19"/>
      <c r="H8" s="29"/>
      <c r="I8" s="18"/>
      <c r="L8" s="40" t="s">
        <v>208</v>
      </c>
      <c r="M8" s="40">
        <v>349</v>
      </c>
      <c r="N8" s="40">
        <v>410</v>
      </c>
      <c r="O8" s="40">
        <v>423</v>
      </c>
      <c r="P8" s="40">
        <v>145</v>
      </c>
      <c r="Q8" s="40">
        <v>35</v>
      </c>
    </row>
    <row r="9" spans="1:24" x14ac:dyDescent="0.2">
      <c r="L9" s="40" t="s">
        <v>209</v>
      </c>
      <c r="M9" s="60">
        <v>377345</v>
      </c>
      <c r="N9" s="60">
        <v>373101</v>
      </c>
      <c r="O9" s="60">
        <v>374849</v>
      </c>
      <c r="P9" s="60">
        <v>382662</v>
      </c>
      <c r="Q9" s="60">
        <v>283913</v>
      </c>
    </row>
    <row r="10" spans="1:24" x14ac:dyDescent="0.2">
      <c r="B10" s="5"/>
    </row>
    <row r="11" spans="1:24" x14ac:dyDescent="0.2">
      <c r="B11" s="6"/>
      <c r="L11" s="14"/>
    </row>
    <row r="12" spans="1:24" x14ac:dyDescent="0.2">
      <c r="B12" s="14"/>
      <c r="C12" s="14"/>
      <c r="D12" s="14"/>
      <c r="E12" s="14"/>
      <c r="F12" s="14"/>
      <c r="G12" s="14"/>
      <c r="H12" s="14"/>
      <c r="I12" s="14"/>
    </row>
    <row r="13" spans="1:24" x14ac:dyDescent="0.2">
      <c r="B13" s="14"/>
      <c r="C13" s="14"/>
      <c r="D13" s="14"/>
      <c r="E13" s="14"/>
      <c r="F13" s="14"/>
      <c r="G13" s="14"/>
      <c r="H13" s="14"/>
      <c r="I13" s="14"/>
    </row>
    <row r="14" spans="1:24" x14ac:dyDescent="0.2">
      <c r="B14" s="14"/>
      <c r="C14" s="14"/>
      <c r="D14" s="14"/>
      <c r="E14" s="14"/>
      <c r="F14" s="14"/>
      <c r="G14" s="14"/>
      <c r="H14" s="14"/>
      <c r="I14" s="14"/>
    </row>
    <row r="15" spans="1:24" x14ac:dyDescent="0.2">
      <c r="B15" s="14"/>
      <c r="C15" s="14"/>
      <c r="D15" s="14"/>
      <c r="E15" s="14"/>
      <c r="F15" s="14"/>
      <c r="G15" s="14"/>
      <c r="H15" s="14"/>
      <c r="I15" s="14"/>
    </row>
    <row r="16" spans="1:24" x14ac:dyDescent="0.2">
      <c r="B16" s="14"/>
      <c r="C16" s="14"/>
      <c r="D16" s="14"/>
      <c r="E16" s="14"/>
      <c r="F16" s="14"/>
      <c r="G16" s="14"/>
      <c r="H16" s="14"/>
      <c r="I16" s="14"/>
    </row>
    <row r="17" spans="1:18" x14ac:dyDescent="0.2">
      <c r="B17" s="14"/>
      <c r="C17" s="14"/>
      <c r="D17" s="14"/>
      <c r="E17" s="14"/>
      <c r="F17" s="14"/>
      <c r="G17" s="14"/>
      <c r="H17" s="14"/>
      <c r="I17" s="14"/>
    </row>
    <row r="18" spans="1:18" x14ac:dyDescent="0.2">
      <c r="B18" s="14"/>
      <c r="C18" s="14"/>
      <c r="D18" s="14"/>
      <c r="E18" s="14"/>
      <c r="F18" s="14"/>
      <c r="G18" s="14"/>
      <c r="H18" s="14"/>
      <c r="I18" s="14"/>
    </row>
    <row r="19" spans="1:18" x14ac:dyDescent="0.2">
      <c r="B19" s="14"/>
      <c r="C19" s="14"/>
      <c r="D19" s="14"/>
      <c r="E19" s="14"/>
      <c r="F19" s="14"/>
      <c r="G19" s="14"/>
      <c r="H19" s="14"/>
      <c r="I19" s="14"/>
    </row>
    <row r="20" spans="1:18" x14ac:dyDescent="0.2">
      <c r="B20" s="14"/>
      <c r="C20" s="14"/>
      <c r="D20" s="14"/>
      <c r="E20" s="14"/>
      <c r="F20" s="14"/>
      <c r="G20" s="14"/>
      <c r="H20" s="14"/>
      <c r="I20" s="14"/>
    </row>
    <row r="21" spans="1:18" x14ac:dyDescent="0.2">
      <c r="B21" s="14"/>
      <c r="C21" s="14"/>
      <c r="D21" s="14"/>
      <c r="E21" s="14"/>
      <c r="F21" s="14"/>
      <c r="G21" s="14"/>
      <c r="H21" s="14"/>
      <c r="I21" s="14"/>
    </row>
    <row r="22" spans="1:18" x14ac:dyDescent="0.2">
      <c r="B22" s="14"/>
      <c r="C22" s="14"/>
      <c r="D22" s="14"/>
      <c r="E22" s="14"/>
      <c r="F22" s="14"/>
      <c r="G22" s="14"/>
      <c r="H22" s="14"/>
      <c r="I22" s="14"/>
    </row>
    <row r="23" spans="1:18" x14ac:dyDescent="0.2">
      <c r="B23" s="14"/>
      <c r="C23" s="14"/>
      <c r="D23" s="14"/>
      <c r="E23" s="14"/>
      <c r="F23" s="14"/>
      <c r="G23" s="14"/>
      <c r="H23" s="14"/>
      <c r="I23" s="14"/>
    </row>
    <row r="24" spans="1:18" x14ac:dyDescent="0.2">
      <c r="B24" s="14"/>
      <c r="C24" s="14"/>
      <c r="D24" s="14"/>
      <c r="E24" s="14"/>
      <c r="F24" s="14"/>
      <c r="G24" s="14"/>
      <c r="H24" s="14"/>
      <c r="I24" s="14"/>
    </row>
    <row r="25" spans="1:18" x14ac:dyDescent="0.2">
      <c r="B25" s="14"/>
      <c r="C25" s="14"/>
      <c r="D25" s="14"/>
      <c r="E25" s="14"/>
      <c r="F25" s="14"/>
      <c r="G25" s="14"/>
      <c r="H25" s="14"/>
      <c r="I25" s="14"/>
    </row>
    <row r="26" spans="1:18" x14ac:dyDescent="0.2">
      <c r="B26" s="14"/>
      <c r="C26" s="14"/>
      <c r="D26" s="14"/>
      <c r="E26" s="14"/>
      <c r="F26" s="14"/>
      <c r="G26" s="14"/>
      <c r="H26" s="14"/>
      <c r="I26" s="14"/>
    </row>
    <row r="27" spans="1:18" x14ac:dyDescent="0.2">
      <c r="B27" s="14"/>
      <c r="C27" s="14"/>
      <c r="D27" s="14"/>
      <c r="E27" s="14"/>
      <c r="F27" s="14"/>
      <c r="G27" s="14"/>
      <c r="H27" s="14"/>
      <c r="I27" s="14"/>
    </row>
    <row r="28" spans="1:18" x14ac:dyDescent="0.2">
      <c r="B28" s="14"/>
      <c r="C28" s="14"/>
      <c r="D28" s="14"/>
      <c r="E28" s="14"/>
      <c r="F28" s="14"/>
      <c r="G28" s="14"/>
      <c r="H28" s="14"/>
      <c r="I28" s="14"/>
    </row>
    <row r="29" spans="1:18" x14ac:dyDescent="0.2">
      <c r="B29" s="14"/>
      <c r="C29" s="14"/>
      <c r="D29" s="14"/>
      <c r="E29" s="14"/>
      <c r="F29" s="14"/>
      <c r="G29" s="14"/>
      <c r="H29" s="14"/>
      <c r="I29" s="14"/>
    </row>
    <row r="30" spans="1:18" x14ac:dyDescent="0.2">
      <c r="B30" s="14"/>
      <c r="C30" s="14"/>
      <c r="D30" s="14"/>
      <c r="E30" s="14"/>
      <c r="F30" s="14"/>
      <c r="G30" s="14"/>
      <c r="H30" s="14"/>
      <c r="I30" s="14"/>
    </row>
    <row r="31" spans="1:18" x14ac:dyDescent="0.2">
      <c r="A31" s="5" t="s">
        <v>213</v>
      </c>
      <c r="B31" s="14"/>
      <c r="C31" s="14"/>
      <c r="D31" s="14"/>
      <c r="E31" s="14"/>
      <c r="F31" s="14"/>
      <c r="G31" s="14"/>
      <c r="H31" s="14"/>
      <c r="I31" s="14"/>
    </row>
    <row r="32" spans="1:18" x14ac:dyDescent="0.2">
      <c r="A32" s="6" t="s">
        <v>210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83" t="s">
        <v>345</v>
      </c>
      <c r="M32" s="83"/>
      <c r="N32" s="83"/>
      <c r="O32" s="83"/>
      <c r="P32" s="83"/>
      <c r="Q32" s="83"/>
      <c r="R32" s="83"/>
    </row>
    <row r="33" spans="1:17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40" t="s">
        <v>293</v>
      </c>
      <c r="M33" s="40"/>
      <c r="N33" s="40"/>
      <c r="O33" s="40"/>
      <c r="P33" s="40"/>
      <c r="Q33" s="40"/>
    </row>
    <row r="34" spans="1:17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40"/>
      <c r="M34" s="40">
        <v>2016</v>
      </c>
      <c r="N34" s="40">
        <v>2017</v>
      </c>
      <c r="O34" s="40">
        <v>2018</v>
      </c>
      <c r="P34" s="40">
        <v>2019</v>
      </c>
      <c r="Q34" s="40">
        <v>2020</v>
      </c>
    </row>
    <row r="35" spans="1:17" x14ac:dyDescent="0.2">
      <c r="L35" s="117" t="s">
        <v>211</v>
      </c>
      <c r="M35" s="60">
        <v>2996.62</v>
      </c>
      <c r="N35" s="60">
        <v>3213.0909999999999</v>
      </c>
      <c r="O35" s="60">
        <v>3340.38</v>
      </c>
      <c r="P35" s="60">
        <v>3957.84</v>
      </c>
      <c r="Q35" s="60">
        <v>2355.9960000000001</v>
      </c>
    </row>
    <row r="36" spans="1:17" x14ac:dyDescent="0.2">
      <c r="L36" s="117" t="s">
        <v>212</v>
      </c>
      <c r="M36" s="60">
        <v>2027.009</v>
      </c>
      <c r="N36" s="86">
        <v>2162.384</v>
      </c>
      <c r="O36" s="86">
        <v>2256.027</v>
      </c>
      <c r="P36" s="86">
        <v>2475.0940000000001</v>
      </c>
      <c r="Q36" s="86">
        <v>854.01099999999997</v>
      </c>
    </row>
    <row r="37" spans="1:17" x14ac:dyDescent="0.2">
      <c r="L37" s="40" t="s">
        <v>292</v>
      </c>
      <c r="M37" s="60">
        <v>5023.6289999999999</v>
      </c>
      <c r="N37" s="60">
        <v>5375.4750000000004</v>
      </c>
      <c r="O37" s="60">
        <v>5596.4070000000002</v>
      </c>
      <c r="P37" s="60">
        <v>6432.9340000000002</v>
      </c>
      <c r="Q37" s="60">
        <v>3210.0070000000001</v>
      </c>
    </row>
    <row r="38" spans="1:17" x14ac:dyDescent="0.2">
      <c r="M38" s="2"/>
      <c r="N38" s="2"/>
      <c r="O38" s="2"/>
      <c r="P38" s="2"/>
      <c r="Q38" s="2"/>
    </row>
    <row r="39" spans="1:17" x14ac:dyDescent="0.2">
      <c r="M39" s="2"/>
      <c r="N39" s="2"/>
      <c r="O39" s="2"/>
      <c r="P39" s="2"/>
      <c r="Q39" s="2"/>
    </row>
    <row r="40" spans="1:17" x14ac:dyDescent="0.2">
      <c r="M40" s="2"/>
      <c r="N40" s="2"/>
      <c r="O40" s="2"/>
      <c r="P40" s="2"/>
      <c r="Q40" s="2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"/>
  <sheetViews>
    <sheetView workbookViewId="0"/>
  </sheetViews>
  <sheetFormatPr defaultRowHeight="12.75" x14ac:dyDescent="0.2"/>
  <cols>
    <col min="1" max="1" width="34" customWidth="1"/>
    <col min="2" max="2" width="13.5703125" customWidth="1"/>
    <col min="3" max="3" width="14.5703125" customWidth="1"/>
    <col min="10" max="10" width="32" customWidth="1"/>
    <col min="11" max="11" width="12.28515625" customWidth="1"/>
    <col min="12" max="12" width="12.140625" customWidth="1"/>
  </cols>
  <sheetData>
    <row r="1" spans="1:17" x14ac:dyDescent="0.2">
      <c r="A1" s="5" t="s">
        <v>218</v>
      </c>
    </row>
    <row r="2" spans="1:17" x14ac:dyDescent="0.2">
      <c r="A2" s="6" t="s">
        <v>220</v>
      </c>
    </row>
    <row r="5" spans="1:17" x14ac:dyDescent="0.2">
      <c r="J5" s="83" t="s">
        <v>347</v>
      </c>
      <c r="K5" s="83"/>
      <c r="L5" s="83"/>
      <c r="M5" s="127"/>
      <c r="N5" s="83"/>
      <c r="O5" s="83"/>
      <c r="P5" s="83"/>
      <c r="Q5" s="83"/>
    </row>
    <row r="6" spans="1:17" x14ac:dyDescent="0.2">
      <c r="J6" t="s">
        <v>219</v>
      </c>
    </row>
    <row r="7" spans="1:17" x14ac:dyDescent="0.2">
      <c r="K7" s="61">
        <v>2015</v>
      </c>
      <c r="L7" s="61">
        <v>2020</v>
      </c>
    </row>
    <row r="8" spans="1:17" x14ac:dyDescent="0.2">
      <c r="J8" s="40" t="s">
        <v>286</v>
      </c>
      <c r="K8" s="93">
        <v>1888455.6</v>
      </c>
      <c r="L8" s="93">
        <v>2434039.5</v>
      </c>
    </row>
    <row r="9" spans="1:17" x14ac:dyDescent="0.2">
      <c r="J9" s="40" t="s">
        <v>215</v>
      </c>
      <c r="K9" s="93">
        <v>573526</v>
      </c>
      <c r="L9" s="93">
        <v>1252035.2</v>
      </c>
      <c r="M9" s="105">
        <f>K9*100/$K$8</f>
        <v>30.370107721886601</v>
      </c>
      <c r="N9" s="105">
        <f>L9*100/$L$8</f>
        <v>51.438573613945046</v>
      </c>
    </row>
    <row r="10" spans="1:17" x14ac:dyDescent="0.2">
      <c r="J10" s="40" t="s">
        <v>216</v>
      </c>
      <c r="K10" s="93">
        <v>1304075.7</v>
      </c>
      <c r="L10" s="93">
        <v>1178348.3</v>
      </c>
      <c r="M10" s="105">
        <f t="shared" ref="M10:M11" si="0">K10*100/$K$8</f>
        <v>69.055142201913554</v>
      </c>
      <c r="N10" s="105">
        <f t="shared" ref="N10:N11" si="1">L10*100/$L$8</f>
        <v>48.411223400441941</v>
      </c>
    </row>
    <row r="11" spans="1:17" x14ac:dyDescent="0.2">
      <c r="J11" s="40" t="s">
        <v>217</v>
      </c>
      <c r="K11" s="93">
        <v>10854</v>
      </c>
      <c r="L11" s="93">
        <v>3655.9</v>
      </c>
      <c r="M11" s="105">
        <f t="shared" si="0"/>
        <v>0.57475537153216627</v>
      </c>
      <c r="N11" s="105">
        <f t="shared" si="1"/>
        <v>0.15019887721624894</v>
      </c>
    </row>
    <row r="26" spans="1:35" ht="15" x14ac:dyDescent="0.25">
      <c r="A26" s="5" t="s">
        <v>279</v>
      </c>
      <c r="J26" s="1"/>
      <c r="K26" s="1"/>
    </row>
    <row r="27" spans="1:35" x14ac:dyDescent="0.2">
      <c r="A27" s="6" t="s">
        <v>280</v>
      </c>
    </row>
    <row r="28" spans="1:35" ht="15" x14ac:dyDescent="0.25">
      <c r="J28" s="83" t="s">
        <v>348</v>
      </c>
      <c r="K28" s="82"/>
      <c r="L28" s="83"/>
      <c r="M28" s="83"/>
      <c r="N28" s="83"/>
      <c r="O28" s="83"/>
      <c r="P28" s="83"/>
      <c r="Q28" s="83"/>
    </row>
    <row r="29" spans="1:35" x14ac:dyDescent="0.2">
      <c r="J29" s="40" t="s">
        <v>221</v>
      </c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</row>
    <row r="30" spans="1:35" ht="15" x14ac:dyDescent="0.25">
      <c r="J30" s="40"/>
      <c r="K30" s="43">
        <v>1996</v>
      </c>
      <c r="L30" s="43">
        <v>1997</v>
      </c>
      <c r="M30" s="43">
        <v>1998</v>
      </c>
      <c r="N30" s="43">
        <v>1999</v>
      </c>
      <c r="O30" s="43">
        <v>2000</v>
      </c>
      <c r="P30" s="43">
        <v>2001</v>
      </c>
      <c r="Q30" s="43">
        <v>2002</v>
      </c>
      <c r="R30" s="43">
        <v>2003</v>
      </c>
      <c r="S30" s="43">
        <v>2004</v>
      </c>
      <c r="T30" s="43">
        <v>2005</v>
      </c>
      <c r="U30" s="43">
        <v>2006</v>
      </c>
      <c r="V30" s="43">
        <v>2007</v>
      </c>
      <c r="W30" s="43">
        <v>2008</v>
      </c>
      <c r="X30" s="43">
        <v>2009</v>
      </c>
      <c r="Y30" s="43">
        <v>2010</v>
      </c>
      <c r="Z30" s="43">
        <v>2011</v>
      </c>
      <c r="AA30" s="43">
        <v>2012</v>
      </c>
      <c r="AB30" s="43">
        <v>2013</v>
      </c>
      <c r="AC30" s="43">
        <v>2014</v>
      </c>
      <c r="AD30" s="43">
        <v>2015</v>
      </c>
      <c r="AE30" s="43">
        <v>2016</v>
      </c>
      <c r="AF30" s="43">
        <v>2017</v>
      </c>
      <c r="AG30" s="43">
        <v>2018</v>
      </c>
      <c r="AH30" s="43">
        <v>2019</v>
      </c>
      <c r="AI30" s="43">
        <v>2020</v>
      </c>
    </row>
    <row r="31" spans="1:35" ht="15" x14ac:dyDescent="0.25">
      <c r="J31" s="41" t="s">
        <v>288</v>
      </c>
      <c r="K31" s="94">
        <v>21691</v>
      </c>
      <c r="L31" s="94">
        <v>21700</v>
      </c>
      <c r="M31" s="94">
        <v>22196</v>
      </c>
      <c r="N31" s="94">
        <v>22863</v>
      </c>
      <c r="O31" s="94">
        <v>23260</v>
      </c>
      <c r="P31" s="94">
        <v>23393</v>
      </c>
      <c r="Q31" s="94">
        <v>23781</v>
      </c>
      <c r="R31" s="94">
        <v>24896</v>
      </c>
      <c r="S31" s="94">
        <v>25185</v>
      </c>
      <c r="T31" s="94">
        <v>25660</v>
      </c>
      <c r="U31" s="94">
        <v>26166</v>
      </c>
      <c r="V31" s="94">
        <v>27760</v>
      </c>
      <c r="W31" s="94">
        <v>28325</v>
      </c>
      <c r="X31" s="94">
        <v>27530</v>
      </c>
      <c r="Y31" s="94">
        <v>28092</v>
      </c>
      <c r="Z31" s="94">
        <v>28776</v>
      </c>
      <c r="AA31" s="94">
        <v>29088</v>
      </c>
      <c r="AB31" s="94">
        <v>29211</v>
      </c>
      <c r="AC31" s="94">
        <v>29438</v>
      </c>
      <c r="AD31" s="94">
        <v>29674</v>
      </c>
      <c r="AE31" s="94">
        <v>30079</v>
      </c>
      <c r="AF31" s="94">
        <v>30307</v>
      </c>
      <c r="AG31" s="94">
        <v>30528</v>
      </c>
      <c r="AH31" s="94">
        <v>30757</v>
      </c>
      <c r="AI31" s="94">
        <v>30988</v>
      </c>
    </row>
    <row r="32" spans="1:35" ht="15" x14ac:dyDescent="0.25">
      <c r="J32" s="41" t="s">
        <v>289</v>
      </c>
      <c r="K32" s="94">
        <v>5789</v>
      </c>
      <c r="L32" s="94">
        <v>5867</v>
      </c>
      <c r="M32" s="94">
        <v>5964</v>
      </c>
      <c r="N32" s="94">
        <v>6041</v>
      </c>
      <c r="O32" s="94">
        <v>6308</v>
      </c>
      <c r="P32" s="94">
        <v>6372</v>
      </c>
      <c r="Q32" s="94">
        <v>6658</v>
      </c>
      <c r="R32" s="94">
        <v>6853</v>
      </c>
      <c r="S32" s="94">
        <v>7018</v>
      </c>
      <c r="T32" s="94">
        <v>7542</v>
      </c>
      <c r="U32" s="94">
        <v>7724</v>
      </c>
      <c r="V32" s="94">
        <v>8770</v>
      </c>
      <c r="W32" s="94">
        <v>9595</v>
      </c>
      <c r="X32" s="94">
        <v>9657</v>
      </c>
      <c r="Y32" s="94">
        <v>10751</v>
      </c>
      <c r="Z32" s="94">
        <v>11209</v>
      </c>
      <c r="AA32" s="94">
        <v>11654</v>
      </c>
      <c r="AB32" s="94">
        <v>12045</v>
      </c>
      <c r="AC32" s="94">
        <v>12564</v>
      </c>
      <c r="AD32" s="94">
        <v>12834</v>
      </c>
      <c r="AE32" s="94">
        <v>13731</v>
      </c>
      <c r="AF32" s="94">
        <v>14067</v>
      </c>
      <c r="AG32" s="94">
        <v>14414</v>
      </c>
      <c r="AH32" s="94">
        <v>14604</v>
      </c>
      <c r="AI32" s="94">
        <v>14858</v>
      </c>
    </row>
    <row r="34" spans="10:12" x14ac:dyDescent="0.2">
      <c r="J34" s="117">
        <v>2020</v>
      </c>
      <c r="K34" s="40"/>
      <c r="L34" s="40"/>
    </row>
    <row r="35" spans="10:12" x14ac:dyDescent="0.2">
      <c r="J35" s="40" t="s">
        <v>287</v>
      </c>
      <c r="K35" s="40" t="s">
        <v>47</v>
      </c>
      <c r="L35" s="40"/>
    </row>
    <row r="36" spans="10:12" x14ac:dyDescent="0.2">
      <c r="J36" s="119" t="s">
        <v>290</v>
      </c>
      <c r="K36" s="40">
        <v>89.8</v>
      </c>
      <c r="L36" s="40">
        <f>100-K36</f>
        <v>10.200000000000003</v>
      </c>
    </row>
    <row r="37" spans="10:12" x14ac:dyDescent="0.2">
      <c r="J37" s="40" t="s">
        <v>291</v>
      </c>
      <c r="K37" s="40">
        <v>69.7</v>
      </c>
      <c r="L37" s="40">
        <f>100-K37</f>
        <v>30.299999999999997</v>
      </c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/>
  </sheetViews>
  <sheetFormatPr defaultRowHeight="12.75" x14ac:dyDescent="0.2"/>
  <cols>
    <col min="14" max="14" width="66.42578125" customWidth="1"/>
    <col min="15" max="15" width="10.140625" bestFit="1" customWidth="1"/>
  </cols>
  <sheetData>
    <row r="1" spans="1:19" x14ac:dyDescent="0.2">
      <c r="A1" s="5" t="s">
        <v>255</v>
      </c>
    </row>
    <row r="2" spans="1:19" x14ac:dyDescent="0.2">
      <c r="A2" s="6" t="s">
        <v>256</v>
      </c>
    </row>
    <row r="3" spans="1:19" x14ac:dyDescent="0.2">
      <c r="N3" s="14"/>
      <c r="O3" s="14"/>
    </row>
    <row r="4" spans="1:19" x14ac:dyDescent="0.2">
      <c r="N4" s="14"/>
      <c r="O4" s="14"/>
    </row>
    <row r="5" spans="1:19" x14ac:dyDescent="0.2">
      <c r="N5" s="14"/>
      <c r="O5" s="14"/>
    </row>
    <row r="6" spans="1:19" x14ac:dyDescent="0.2">
      <c r="N6" s="14"/>
      <c r="O6" s="14"/>
    </row>
    <row r="7" spans="1:19" x14ac:dyDescent="0.2">
      <c r="N7" s="14"/>
      <c r="O7" s="14"/>
    </row>
    <row r="8" spans="1:19" x14ac:dyDescent="0.2">
      <c r="N8" s="14"/>
      <c r="O8" s="14"/>
    </row>
    <row r="9" spans="1:19" x14ac:dyDescent="0.2">
      <c r="N9" s="14"/>
      <c r="O9" s="14"/>
    </row>
    <row r="10" spans="1:19" x14ac:dyDescent="0.2">
      <c r="N10" s="14"/>
      <c r="O10" s="14"/>
    </row>
    <row r="11" spans="1:19" x14ac:dyDescent="0.2">
      <c r="N11" s="83" t="s">
        <v>349</v>
      </c>
      <c r="O11" s="83"/>
    </row>
    <row r="12" spans="1:19" x14ac:dyDescent="0.2">
      <c r="N12" s="40"/>
      <c r="O12" s="40">
        <v>2016</v>
      </c>
      <c r="P12" s="40">
        <v>2017</v>
      </c>
      <c r="Q12" s="40">
        <v>2018</v>
      </c>
      <c r="R12" s="40">
        <v>2019</v>
      </c>
      <c r="S12" s="40">
        <v>2020</v>
      </c>
    </row>
    <row r="13" spans="1:19" x14ac:dyDescent="0.2">
      <c r="N13" s="40" t="s">
        <v>249</v>
      </c>
      <c r="O13" s="59">
        <v>104.3</v>
      </c>
      <c r="P13" s="59">
        <v>146.5</v>
      </c>
      <c r="Q13" s="59">
        <v>149.1</v>
      </c>
      <c r="R13" s="59">
        <v>157</v>
      </c>
      <c r="S13" s="59">
        <v>188.7</v>
      </c>
    </row>
    <row r="14" spans="1:19" x14ac:dyDescent="0.2">
      <c r="N14" s="40" t="s">
        <v>251</v>
      </c>
      <c r="O14" s="59">
        <v>357.4</v>
      </c>
      <c r="P14" s="59">
        <v>435.4</v>
      </c>
      <c r="Q14" s="59">
        <v>441.4</v>
      </c>
      <c r="R14" s="59">
        <v>451.8</v>
      </c>
      <c r="S14" s="59">
        <v>460</v>
      </c>
    </row>
    <row r="15" spans="1:19" x14ac:dyDescent="0.2">
      <c r="N15" s="40" t="s">
        <v>250</v>
      </c>
      <c r="O15" s="59">
        <v>42.6</v>
      </c>
      <c r="P15" s="59">
        <v>38.200000000000003</v>
      </c>
      <c r="Q15" s="59">
        <v>36.200000000000003</v>
      </c>
      <c r="R15" s="59">
        <v>40.4</v>
      </c>
      <c r="S15" s="59">
        <v>60.3</v>
      </c>
    </row>
    <row r="16" spans="1:19" x14ac:dyDescent="0.2">
      <c r="N16" s="40" t="s">
        <v>252</v>
      </c>
      <c r="O16" s="59">
        <v>40.299999999999997</v>
      </c>
      <c r="P16" s="59">
        <v>39.1</v>
      </c>
      <c r="Q16" s="59">
        <v>36.1</v>
      </c>
      <c r="R16" s="59">
        <v>36.200000000000003</v>
      </c>
      <c r="S16" s="59">
        <v>28.7</v>
      </c>
    </row>
    <row r="17" spans="1:19" x14ac:dyDescent="0.2">
      <c r="N17" s="40" t="s">
        <v>253</v>
      </c>
      <c r="O17" s="59">
        <v>63.5</v>
      </c>
      <c r="P17" s="59">
        <v>54</v>
      </c>
      <c r="Q17" s="59">
        <v>48.9</v>
      </c>
      <c r="R17" s="59">
        <v>47.2</v>
      </c>
      <c r="S17" s="59">
        <v>53.7</v>
      </c>
    </row>
    <row r="18" spans="1:19" x14ac:dyDescent="0.2">
      <c r="N18" s="40" t="s">
        <v>254</v>
      </c>
      <c r="O18" s="59">
        <v>32.799999999999997</v>
      </c>
      <c r="P18" s="59">
        <v>35.700000000000003</v>
      </c>
      <c r="Q18" s="59">
        <v>39.200000000000003</v>
      </c>
      <c r="R18" s="59">
        <v>44</v>
      </c>
      <c r="S18" s="59">
        <v>47.6</v>
      </c>
    </row>
    <row r="31" spans="1:19" x14ac:dyDescent="0.2">
      <c r="A31" s="62" t="s">
        <v>260</v>
      </c>
      <c r="B31" s="5" t="s">
        <v>258</v>
      </c>
    </row>
    <row r="32" spans="1:19" x14ac:dyDescent="0.2">
      <c r="B32" s="6" t="s">
        <v>259</v>
      </c>
    </row>
    <row r="37" spans="14:24" x14ac:dyDescent="0.2">
      <c r="N37" s="83" t="s">
        <v>285</v>
      </c>
      <c r="O37" s="83"/>
      <c r="P37" s="83"/>
      <c r="Q37" s="83"/>
      <c r="R37" s="83"/>
      <c r="S37" s="83"/>
      <c r="T37" s="83"/>
      <c r="U37" s="83"/>
      <c r="V37" s="83"/>
    </row>
    <row r="39" spans="14:24" x14ac:dyDescent="0.2">
      <c r="N39" s="97">
        <v>44196</v>
      </c>
      <c r="O39" s="61" t="s">
        <v>193</v>
      </c>
      <c r="P39" s="61" t="s">
        <v>194</v>
      </c>
      <c r="Q39" s="61" t="s">
        <v>195</v>
      </c>
      <c r="R39" s="61" t="s">
        <v>196</v>
      </c>
      <c r="S39" s="61" t="s">
        <v>257</v>
      </c>
      <c r="T39" s="61" t="s">
        <v>198</v>
      </c>
      <c r="U39" s="61" t="s">
        <v>199</v>
      </c>
      <c r="V39" s="61" t="s">
        <v>200</v>
      </c>
      <c r="X39" s="2">
        <f>SUM(O40:V40)</f>
        <v>11875</v>
      </c>
    </row>
    <row r="40" spans="14:24" x14ac:dyDescent="0.2">
      <c r="N40" s="96" t="s">
        <v>322</v>
      </c>
      <c r="O40" s="60">
        <v>1513</v>
      </c>
      <c r="P40" s="60">
        <v>1218</v>
      </c>
      <c r="Q40" s="60">
        <v>1082</v>
      </c>
      <c r="R40" s="60">
        <v>1355</v>
      </c>
      <c r="S40" s="60">
        <v>1832</v>
      </c>
      <c r="T40" s="60">
        <v>1361</v>
      </c>
      <c r="U40" s="60">
        <v>2008</v>
      </c>
      <c r="V40" s="60">
        <v>1506</v>
      </c>
      <c r="X40" s="2"/>
    </row>
    <row r="41" spans="14:24" x14ac:dyDescent="0.2">
      <c r="N41" s="60" t="s">
        <v>47</v>
      </c>
      <c r="O41" s="93">
        <f t="shared" ref="O41:V41" si="0">O40*100/$X$39</f>
        <v>12.741052631578947</v>
      </c>
      <c r="P41" s="93">
        <f t="shared" si="0"/>
        <v>10.256842105263157</v>
      </c>
      <c r="Q41" s="93">
        <f t="shared" si="0"/>
        <v>9.1115789473684217</v>
      </c>
      <c r="R41" s="93">
        <f t="shared" si="0"/>
        <v>11.410526315789474</v>
      </c>
      <c r="S41" s="93">
        <f t="shared" si="0"/>
        <v>15.427368421052632</v>
      </c>
      <c r="T41" s="93">
        <f t="shared" si="0"/>
        <v>11.461052631578948</v>
      </c>
      <c r="U41" s="93">
        <f t="shared" si="0"/>
        <v>16.909473684210525</v>
      </c>
      <c r="V41" s="93">
        <f t="shared" si="0"/>
        <v>12.682105263157895</v>
      </c>
      <c r="W41" s="2"/>
    </row>
  </sheetData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workbookViewId="0"/>
  </sheetViews>
  <sheetFormatPr defaultRowHeight="12.75" x14ac:dyDescent="0.2"/>
  <sheetData>
    <row r="1" spans="1:18" x14ac:dyDescent="0.2">
      <c r="B1" s="14"/>
      <c r="C1" s="14"/>
      <c r="D1" s="14"/>
      <c r="N1" s="83" t="s">
        <v>350</v>
      </c>
      <c r="O1" s="83"/>
      <c r="P1" s="83"/>
      <c r="Q1" s="83"/>
      <c r="R1" s="83"/>
    </row>
    <row r="2" spans="1:18" x14ac:dyDescent="0.2">
      <c r="A2" s="5" t="s">
        <v>261</v>
      </c>
      <c r="O2" s="61">
        <v>2019</v>
      </c>
    </row>
    <row r="3" spans="1:18" x14ac:dyDescent="0.2">
      <c r="A3" s="6" t="s">
        <v>214</v>
      </c>
      <c r="N3" s="40"/>
      <c r="O3" s="40" t="s">
        <v>321</v>
      </c>
    </row>
    <row r="4" spans="1:18" x14ac:dyDescent="0.2">
      <c r="N4" s="40" t="s">
        <v>222</v>
      </c>
      <c r="O4" s="40">
        <v>129.1</v>
      </c>
    </row>
    <row r="5" spans="1:18" x14ac:dyDescent="0.2">
      <c r="N5" s="40" t="s">
        <v>223</v>
      </c>
      <c r="O5" s="40">
        <v>48.8</v>
      </c>
    </row>
    <row r="6" spans="1:18" x14ac:dyDescent="0.2">
      <c r="N6" s="40" t="s">
        <v>224</v>
      </c>
      <c r="O6" s="40">
        <v>85</v>
      </c>
    </row>
    <row r="7" spans="1:18" x14ac:dyDescent="0.2">
      <c r="N7" s="40" t="s">
        <v>225</v>
      </c>
      <c r="O7" s="40">
        <v>117.4</v>
      </c>
    </row>
    <row r="8" spans="1:18" x14ac:dyDescent="0.2">
      <c r="N8" s="40" t="s">
        <v>226</v>
      </c>
      <c r="O8" s="40">
        <v>103.1</v>
      </c>
    </row>
    <row r="9" spans="1:18" x14ac:dyDescent="0.2">
      <c r="N9" s="40" t="s">
        <v>227</v>
      </c>
      <c r="O9" s="40">
        <v>78.7</v>
      </c>
    </row>
    <row r="10" spans="1:18" x14ac:dyDescent="0.2">
      <c r="N10" s="40" t="s">
        <v>228</v>
      </c>
      <c r="O10" s="40">
        <v>194.9</v>
      </c>
    </row>
    <row r="11" spans="1:18" x14ac:dyDescent="0.2">
      <c r="N11" s="40" t="s">
        <v>229</v>
      </c>
      <c r="O11" s="40">
        <v>72.900000000000006</v>
      </c>
    </row>
    <row r="12" spans="1:18" x14ac:dyDescent="0.2">
      <c r="N12" s="40" t="s">
        <v>230</v>
      </c>
      <c r="O12" s="40">
        <v>98.6</v>
      </c>
    </row>
    <row r="13" spans="1:18" x14ac:dyDescent="0.2">
      <c r="N13" s="40" t="s">
        <v>231</v>
      </c>
      <c r="O13" s="40">
        <v>117.8</v>
      </c>
    </row>
    <row r="14" spans="1:18" x14ac:dyDescent="0.2">
      <c r="N14" s="40" t="s">
        <v>232</v>
      </c>
      <c r="O14" s="40">
        <v>72.900000000000006</v>
      </c>
    </row>
    <row r="15" spans="1:18" x14ac:dyDescent="0.2">
      <c r="N15" s="40" t="s">
        <v>233</v>
      </c>
      <c r="O15" s="40">
        <v>105.6</v>
      </c>
    </row>
    <row r="16" spans="1:18" x14ac:dyDescent="0.2">
      <c r="N16" s="40" t="s">
        <v>234</v>
      </c>
      <c r="O16" s="40">
        <v>83.3</v>
      </c>
    </row>
    <row r="17" spans="14:15" x14ac:dyDescent="0.2">
      <c r="N17" s="40" t="s">
        <v>235</v>
      </c>
      <c r="O17" s="40">
        <v>68.599999999999994</v>
      </c>
    </row>
    <row r="18" spans="14:15" x14ac:dyDescent="0.2">
      <c r="N18" s="40" t="s">
        <v>236</v>
      </c>
      <c r="O18" s="40">
        <v>78.5</v>
      </c>
    </row>
    <row r="19" spans="14:15" x14ac:dyDescent="0.2">
      <c r="N19" s="40" t="s">
        <v>237</v>
      </c>
      <c r="O19" s="40">
        <v>162.1</v>
      </c>
    </row>
    <row r="20" spans="14:15" x14ac:dyDescent="0.2">
      <c r="N20" s="40" t="s">
        <v>238</v>
      </c>
      <c r="O20" s="40">
        <v>70.8</v>
      </c>
    </row>
    <row r="21" spans="14:15" x14ac:dyDescent="0.2">
      <c r="N21" s="40" t="s">
        <v>239</v>
      </c>
      <c r="O21" s="40">
        <v>94.3</v>
      </c>
    </row>
    <row r="22" spans="14:15" x14ac:dyDescent="0.2">
      <c r="N22" s="40" t="s">
        <v>240</v>
      </c>
      <c r="O22" s="40">
        <v>108.3</v>
      </c>
    </row>
    <row r="23" spans="14:15" x14ac:dyDescent="0.2">
      <c r="N23" s="40" t="s">
        <v>241</v>
      </c>
      <c r="O23" s="40">
        <v>115.3</v>
      </c>
    </row>
    <row r="24" spans="14:15" x14ac:dyDescent="0.2">
      <c r="N24" s="40" t="s">
        <v>242</v>
      </c>
      <c r="O24" s="40">
        <v>79.8</v>
      </c>
    </row>
    <row r="25" spans="14:15" x14ac:dyDescent="0.2">
      <c r="N25" s="40" t="s">
        <v>243</v>
      </c>
      <c r="O25" s="40">
        <v>77</v>
      </c>
    </row>
    <row r="26" spans="14:15" x14ac:dyDescent="0.2">
      <c r="N26" s="40" t="s">
        <v>244</v>
      </c>
      <c r="O26" s="40">
        <v>72.8</v>
      </c>
    </row>
    <row r="27" spans="14:15" x14ac:dyDescent="0.2">
      <c r="N27" s="40" t="s">
        <v>245</v>
      </c>
      <c r="O27" s="40">
        <v>82.6</v>
      </c>
    </row>
    <row r="28" spans="14:15" x14ac:dyDescent="0.2">
      <c r="N28" s="40" t="s">
        <v>246</v>
      </c>
      <c r="O28" s="40">
        <v>73</v>
      </c>
    </row>
    <row r="29" spans="14:15" x14ac:dyDescent="0.2">
      <c r="N29" s="40" t="s">
        <v>247</v>
      </c>
      <c r="O29" s="40">
        <v>107.1</v>
      </c>
    </row>
    <row r="30" spans="14:15" x14ac:dyDescent="0.2">
      <c r="N30" s="40" t="s">
        <v>248</v>
      </c>
      <c r="O30" s="40">
        <v>111.5</v>
      </c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33"/>
  <sheetViews>
    <sheetView workbookViewId="0"/>
  </sheetViews>
  <sheetFormatPr defaultRowHeight="12.75" x14ac:dyDescent="0.2"/>
  <cols>
    <col min="1" max="1" width="49" customWidth="1"/>
    <col min="2" max="2" width="6.140625" customWidth="1"/>
    <col min="3" max="15" width="5.85546875" customWidth="1"/>
    <col min="16" max="16" width="38.140625" customWidth="1"/>
    <col min="17" max="42" width="5.85546875" customWidth="1"/>
    <col min="43" max="45" width="5.5703125" customWidth="1"/>
    <col min="46" max="46" width="5.28515625" customWidth="1"/>
    <col min="47" max="61" width="5.85546875" customWidth="1"/>
    <col min="62" max="62" width="7" customWidth="1"/>
  </cols>
  <sheetData>
    <row r="1" spans="1:77" ht="15" x14ac:dyDescent="0.25">
      <c r="B1" s="7"/>
    </row>
    <row r="2" spans="1:77" ht="15" x14ac:dyDescent="0.25">
      <c r="A2" s="7" t="s">
        <v>1</v>
      </c>
    </row>
    <row r="3" spans="1:77" ht="15" x14ac:dyDescent="0.25">
      <c r="A3" s="8" t="s">
        <v>2</v>
      </c>
      <c r="P3" s="81" t="s">
        <v>301</v>
      </c>
      <c r="Q3" s="83"/>
      <c r="R3" s="83"/>
      <c r="S3" s="83"/>
      <c r="T3" s="83"/>
      <c r="U3" s="83"/>
    </row>
    <row r="5" spans="1:77" x14ac:dyDescent="0.2">
      <c r="P5" s="4"/>
      <c r="Q5" s="4">
        <v>1960</v>
      </c>
      <c r="R5" s="4">
        <v>1961</v>
      </c>
      <c r="S5" s="4">
        <v>1962</v>
      </c>
      <c r="T5" s="4">
        <v>1963</v>
      </c>
      <c r="U5" s="4">
        <v>1964</v>
      </c>
      <c r="V5" s="4">
        <v>1965</v>
      </c>
      <c r="W5" s="4">
        <v>1966</v>
      </c>
      <c r="X5" s="4">
        <v>1967</v>
      </c>
      <c r="Y5" s="4">
        <v>1968</v>
      </c>
      <c r="Z5" s="4">
        <v>1969</v>
      </c>
      <c r="AA5" s="4">
        <v>1970</v>
      </c>
      <c r="AB5" s="4">
        <v>1971</v>
      </c>
      <c r="AC5" s="4">
        <v>1972</v>
      </c>
      <c r="AD5" s="4">
        <v>1973</v>
      </c>
      <c r="AE5" s="4">
        <v>1974</v>
      </c>
      <c r="AF5" s="4">
        <v>1975</v>
      </c>
      <c r="AG5" s="4">
        <v>1976</v>
      </c>
      <c r="AH5" s="4">
        <v>1977</v>
      </c>
      <c r="AI5" s="4">
        <v>1978</v>
      </c>
      <c r="AJ5" s="4">
        <v>1979</v>
      </c>
      <c r="AK5" s="4">
        <v>1980</v>
      </c>
      <c r="AL5" s="4">
        <v>1981</v>
      </c>
      <c r="AM5" s="4">
        <v>1982</v>
      </c>
      <c r="AN5" s="4">
        <v>1983</v>
      </c>
      <c r="AO5" s="4">
        <v>1984</v>
      </c>
      <c r="AP5" s="4">
        <v>1985</v>
      </c>
      <c r="AQ5" s="4">
        <v>1986</v>
      </c>
      <c r="AR5" s="4">
        <v>1987</v>
      </c>
      <c r="AS5" s="4">
        <v>1988</v>
      </c>
      <c r="AT5" s="4">
        <v>1989</v>
      </c>
      <c r="AU5" s="4">
        <v>1990</v>
      </c>
      <c r="AV5" s="4">
        <v>1991</v>
      </c>
      <c r="AW5" s="4">
        <v>1992</v>
      </c>
      <c r="AX5" s="4">
        <v>1993</v>
      </c>
      <c r="AY5" s="4">
        <v>1994</v>
      </c>
      <c r="AZ5" s="4">
        <v>1995</v>
      </c>
      <c r="BA5" s="4">
        <v>1996</v>
      </c>
      <c r="BB5" s="4">
        <v>1997</v>
      </c>
      <c r="BC5" s="4">
        <v>1998</v>
      </c>
      <c r="BD5" s="4">
        <v>1999</v>
      </c>
      <c r="BE5" s="4">
        <v>2000</v>
      </c>
      <c r="BF5" s="4">
        <v>2001</v>
      </c>
      <c r="BG5" s="4">
        <v>2002</v>
      </c>
      <c r="BH5" s="4">
        <v>2003</v>
      </c>
      <c r="BI5" s="4">
        <v>2004</v>
      </c>
      <c r="BJ5" s="4">
        <v>2005</v>
      </c>
      <c r="BK5" s="4">
        <v>2006</v>
      </c>
      <c r="BL5" s="4">
        <v>2007</v>
      </c>
      <c r="BM5" s="4">
        <v>2008</v>
      </c>
      <c r="BN5" s="4">
        <v>2009</v>
      </c>
      <c r="BO5" s="4">
        <v>2010</v>
      </c>
      <c r="BP5" s="4">
        <v>2011</v>
      </c>
      <c r="BQ5" s="4">
        <v>2012</v>
      </c>
      <c r="BR5" s="4">
        <v>2013</v>
      </c>
      <c r="BS5" s="4">
        <v>2014</v>
      </c>
      <c r="BT5" s="4">
        <v>2015</v>
      </c>
      <c r="BU5" s="4">
        <v>2016</v>
      </c>
      <c r="BV5" s="4">
        <v>2017</v>
      </c>
      <c r="BW5" s="4">
        <v>2018</v>
      </c>
      <c r="BX5" s="4">
        <v>2019</v>
      </c>
      <c r="BY5" s="4">
        <v>2020</v>
      </c>
    </row>
    <row r="6" spans="1:77" ht="15" x14ac:dyDescent="0.25">
      <c r="P6" s="40"/>
      <c r="Q6" s="41">
        <v>1960</v>
      </c>
      <c r="R6" s="41"/>
      <c r="S6" s="41"/>
      <c r="T6" s="41"/>
      <c r="U6" s="41"/>
      <c r="V6" s="41">
        <v>1965</v>
      </c>
      <c r="W6" s="41"/>
      <c r="X6" s="41"/>
      <c r="Y6" s="41"/>
      <c r="Z6" s="41"/>
      <c r="AA6" s="41">
        <v>1970</v>
      </c>
      <c r="AB6" s="41"/>
      <c r="AC6" s="41"/>
      <c r="AD6" s="41"/>
      <c r="AE6" s="41"/>
      <c r="AF6" s="41">
        <v>1975</v>
      </c>
      <c r="AG6" s="41"/>
      <c r="AH6" s="41"/>
      <c r="AI6" s="41"/>
      <c r="AJ6" s="41"/>
      <c r="AK6" s="41">
        <v>1980</v>
      </c>
      <c r="AL6" s="41"/>
      <c r="AM6" s="41"/>
      <c r="AN6" s="41"/>
      <c r="AO6" s="41"/>
      <c r="AP6" s="41">
        <v>1985</v>
      </c>
      <c r="AQ6" s="41"/>
      <c r="AR6" s="41"/>
      <c r="AS6" s="41"/>
      <c r="AT6" s="41"/>
      <c r="AU6" s="41">
        <v>1990</v>
      </c>
      <c r="AV6" s="41"/>
      <c r="AW6" s="41"/>
      <c r="AX6" s="41"/>
      <c r="AY6" s="41"/>
      <c r="AZ6" s="41">
        <v>1995</v>
      </c>
      <c r="BA6" s="41"/>
      <c r="BB6" s="41"/>
      <c r="BC6" s="41"/>
      <c r="BD6" s="41"/>
      <c r="BE6" s="41">
        <v>2000</v>
      </c>
      <c r="BF6" s="41"/>
      <c r="BG6" s="41"/>
      <c r="BH6" s="41"/>
      <c r="BI6" s="41"/>
      <c r="BJ6" s="41">
        <v>2005</v>
      </c>
      <c r="BK6" s="41"/>
      <c r="BL6" s="41"/>
      <c r="BM6" s="41"/>
      <c r="BN6" s="41"/>
      <c r="BO6" s="41">
        <v>2010</v>
      </c>
      <c r="BP6" s="41"/>
      <c r="BQ6" s="41"/>
      <c r="BR6" s="41"/>
      <c r="BS6" s="41"/>
      <c r="BT6" s="41">
        <v>2015</v>
      </c>
      <c r="BU6" s="42"/>
      <c r="BV6" s="42"/>
      <c r="BW6" s="42"/>
      <c r="BX6" s="42"/>
      <c r="BY6" s="43">
        <v>2020</v>
      </c>
    </row>
    <row r="7" spans="1:77" ht="15" x14ac:dyDescent="0.25">
      <c r="P7" s="41" t="s">
        <v>323</v>
      </c>
      <c r="Q7" s="44">
        <v>22.13</v>
      </c>
      <c r="R7" s="44">
        <v>20.8</v>
      </c>
      <c r="S7" s="44">
        <v>19.8</v>
      </c>
      <c r="T7" s="44">
        <v>20.399999999999999</v>
      </c>
      <c r="U7" s="44">
        <v>20.100000000000001</v>
      </c>
      <c r="V7" s="44">
        <v>19.3</v>
      </c>
      <c r="W7" s="44">
        <v>18.5</v>
      </c>
      <c r="X7" s="44">
        <v>17.399999999999999</v>
      </c>
      <c r="Y7" s="44">
        <v>17</v>
      </c>
      <c r="Z7" s="44">
        <v>17.7</v>
      </c>
      <c r="AA7" s="44">
        <v>17.809999999999999</v>
      </c>
      <c r="AB7" s="44">
        <v>18.2</v>
      </c>
      <c r="AC7" s="44">
        <v>19.100000000000001</v>
      </c>
      <c r="AD7" s="44">
        <v>20</v>
      </c>
      <c r="AE7" s="44">
        <v>20.8</v>
      </c>
      <c r="AF7" s="44">
        <v>20.6</v>
      </c>
      <c r="AG7" s="44">
        <v>20.9</v>
      </c>
      <c r="AH7" s="44">
        <v>20.6</v>
      </c>
      <c r="AI7" s="44">
        <v>20.5</v>
      </c>
      <c r="AJ7" s="44">
        <v>20.3</v>
      </c>
      <c r="AK7" s="44">
        <v>19.079999999999998</v>
      </c>
      <c r="AL7" s="44">
        <v>18.59</v>
      </c>
      <c r="AM7" s="44">
        <v>18.32</v>
      </c>
      <c r="AN7" s="44">
        <v>18.079999999999998</v>
      </c>
      <c r="AO7" s="44">
        <v>17.72</v>
      </c>
      <c r="AP7" s="44">
        <v>17.47</v>
      </c>
      <c r="AQ7" s="44">
        <v>16.78</v>
      </c>
      <c r="AR7" s="44">
        <v>16.079999999999998</v>
      </c>
      <c r="AS7" s="44">
        <v>15.85</v>
      </c>
      <c r="AT7" s="44">
        <v>15.18</v>
      </c>
      <c r="AU7" s="44">
        <v>15.1</v>
      </c>
      <c r="AV7" s="44">
        <v>14.87</v>
      </c>
      <c r="AW7" s="44">
        <v>14.07</v>
      </c>
      <c r="AX7" s="44">
        <v>13.76</v>
      </c>
      <c r="AY7" s="44">
        <v>12.41</v>
      </c>
      <c r="AZ7" s="44">
        <v>11.45</v>
      </c>
      <c r="BA7" s="44">
        <v>11.19</v>
      </c>
      <c r="BB7" s="44">
        <v>10.98</v>
      </c>
      <c r="BC7" s="44">
        <v>10.68</v>
      </c>
      <c r="BD7" s="44">
        <v>10.42</v>
      </c>
      <c r="BE7" s="44">
        <v>10.210000000000001</v>
      </c>
      <c r="BF7" s="44">
        <v>9.51</v>
      </c>
      <c r="BG7" s="44">
        <v>9.4499999999999993</v>
      </c>
      <c r="BH7" s="44">
        <v>9.61</v>
      </c>
      <c r="BI7" s="44">
        <v>9.99</v>
      </c>
      <c r="BJ7" s="44">
        <v>10.1</v>
      </c>
      <c r="BK7" s="44">
        <v>10</v>
      </c>
      <c r="BL7" s="44">
        <v>10.08</v>
      </c>
      <c r="BM7" s="44">
        <v>10.61</v>
      </c>
      <c r="BN7" s="44">
        <v>11.3</v>
      </c>
      <c r="BO7" s="44">
        <v>11.12</v>
      </c>
      <c r="BP7" s="44">
        <v>11.27</v>
      </c>
      <c r="BQ7" s="44">
        <v>10.27</v>
      </c>
      <c r="BR7" s="44">
        <v>10.130000000000001</v>
      </c>
      <c r="BS7" s="44">
        <v>10.16</v>
      </c>
      <c r="BT7" s="44">
        <v>10.25</v>
      </c>
      <c r="BU7" s="44">
        <v>10.6</v>
      </c>
      <c r="BV7" s="44">
        <v>10.66</v>
      </c>
      <c r="BW7" s="44">
        <v>10.58</v>
      </c>
      <c r="BX7" s="44">
        <v>10.46</v>
      </c>
      <c r="BY7" s="44">
        <v>10.38</v>
      </c>
    </row>
    <row r="8" spans="1:77" ht="15" x14ac:dyDescent="0.25">
      <c r="P8" s="41" t="s">
        <v>324</v>
      </c>
      <c r="Q8" s="44">
        <v>14.22</v>
      </c>
      <c r="R8" s="44">
        <v>13.3</v>
      </c>
      <c r="S8" s="44">
        <v>11.7</v>
      </c>
      <c r="T8" s="44">
        <v>12.7</v>
      </c>
      <c r="U8" s="44">
        <v>12.5</v>
      </c>
      <c r="V8" s="44">
        <v>11.1</v>
      </c>
      <c r="W8" s="44">
        <v>10.3</v>
      </c>
      <c r="X8" s="44">
        <v>9.4</v>
      </c>
      <c r="Y8" s="44">
        <v>8.5</v>
      </c>
      <c r="Z8" s="44">
        <v>8.6999999999999993</v>
      </c>
      <c r="AA8" s="44">
        <v>8.49</v>
      </c>
      <c r="AB8" s="44">
        <v>8.8000000000000007</v>
      </c>
      <c r="AC8" s="44">
        <v>10.1</v>
      </c>
      <c r="AD8" s="44">
        <v>10.6</v>
      </c>
      <c r="AE8" s="44">
        <v>11.2</v>
      </c>
      <c r="AF8" s="44">
        <v>11.1</v>
      </c>
      <c r="AG8" s="44">
        <v>11.4</v>
      </c>
      <c r="AH8" s="44">
        <v>10.8</v>
      </c>
      <c r="AI8" s="44">
        <v>10.7</v>
      </c>
      <c r="AJ8" s="44">
        <v>10.6</v>
      </c>
      <c r="AK8" s="44">
        <v>8.93</v>
      </c>
      <c r="AL8" s="44">
        <v>8.6999999999999993</v>
      </c>
      <c r="AM8" s="44">
        <v>8.35</v>
      </c>
      <c r="AN8" s="44">
        <v>7.78</v>
      </c>
      <c r="AO8" s="44">
        <v>7.63</v>
      </c>
      <c r="AP8" s="44">
        <v>7.3</v>
      </c>
      <c r="AQ8" s="44">
        <v>6.55</v>
      </c>
      <c r="AR8" s="44">
        <v>6.13</v>
      </c>
      <c r="AS8" s="44">
        <v>5.86</v>
      </c>
      <c r="AT8" s="44">
        <v>4.97</v>
      </c>
      <c r="AU8" s="44">
        <v>4.79</v>
      </c>
      <c r="AV8" s="44">
        <v>4.53</v>
      </c>
      <c r="AW8" s="44">
        <v>4</v>
      </c>
      <c r="AX8" s="44">
        <v>3.86</v>
      </c>
      <c r="AY8" s="44">
        <v>2.8</v>
      </c>
      <c r="AZ8" s="44">
        <v>1.63</v>
      </c>
      <c r="BA8" s="44">
        <v>1.65</v>
      </c>
      <c r="BB8" s="44">
        <v>1.3</v>
      </c>
      <c r="BC8" s="44">
        <v>0.82</v>
      </c>
      <c r="BD8" s="44">
        <v>0.71</v>
      </c>
      <c r="BE8" s="44">
        <v>0.45</v>
      </c>
      <c r="BF8" s="44">
        <v>-0.16</v>
      </c>
      <c r="BG8" s="44">
        <v>-0.13</v>
      </c>
      <c r="BH8" s="44">
        <v>-0.1</v>
      </c>
      <c r="BI8" s="44">
        <v>0.35</v>
      </c>
      <c r="BJ8" s="44">
        <v>0.18</v>
      </c>
      <c r="BK8" s="44">
        <v>0.11</v>
      </c>
      <c r="BL8" s="44">
        <v>0.11</v>
      </c>
      <c r="BM8" s="44">
        <v>0.78</v>
      </c>
      <c r="BN8" s="44">
        <v>1.53</v>
      </c>
      <c r="BO8" s="44">
        <v>1.28</v>
      </c>
      <c r="BP8" s="44">
        <v>1.65</v>
      </c>
      <c r="BQ8" s="44">
        <v>0.56999999999999995</v>
      </c>
      <c r="BR8" s="44">
        <v>0.51</v>
      </c>
      <c r="BS8" s="44">
        <v>0.68</v>
      </c>
      <c r="BT8" s="44">
        <v>0.33</v>
      </c>
      <c r="BU8" s="44">
        <v>0.96</v>
      </c>
      <c r="BV8" s="44">
        <v>0.75</v>
      </c>
      <c r="BW8" s="44">
        <v>0.61</v>
      </c>
      <c r="BX8" s="44">
        <v>0.7</v>
      </c>
      <c r="BY8" s="44">
        <v>-0.45</v>
      </c>
    </row>
    <row r="9" spans="1:77" ht="15" x14ac:dyDescent="0.25">
      <c r="P9" s="41" t="s">
        <v>325</v>
      </c>
      <c r="Q9" s="44">
        <v>7.91</v>
      </c>
      <c r="R9" s="44">
        <v>7.5</v>
      </c>
      <c r="S9" s="44">
        <v>8.1</v>
      </c>
      <c r="T9" s="44">
        <v>7.7</v>
      </c>
      <c r="U9" s="44">
        <v>7.6</v>
      </c>
      <c r="V9" s="44">
        <v>8.1999999999999993</v>
      </c>
      <c r="W9" s="44">
        <v>8.1999999999999993</v>
      </c>
      <c r="X9" s="44">
        <v>8</v>
      </c>
      <c r="Y9" s="44">
        <v>8.5</v>
      </c>
      <c r="Z9" s="44">
        <v>9</v>
      </c>
      <c r="AA9" s="44">
        <v>9.33</v>
      </c>
      <c r="AB9" s="44">
        <v>9.4</v>
      </c>
      <c r="AC9" s="44">
        <v>9</v>
      </c>
      <c r="AD9" s="44">
        <v>9.4</v>
      </c>
      <c r="AE9" s="44">
        <v>9.6</v>
      </c>
      <c r="AF9" s="44">
        <v>9.5</v>
      </c>
      <c r="AG9" s="44">
        <v>9.5</v>
      </c>
      <c r="AH9" s="44">
        <v>9.8000000000000007</v>
      </c>
      <c r="AI9" s="44">
        <v>9.8000000000000007</v>
      </c>
      <c r="AJ9" s="44">
        <v>9.6999999999999993</v>
      </c>
      <c r="AK9" s="44">
        <v>10.15</v>
      </c>
      <c r="AL9" s="44">
        <v>9.89</v>
      </c>
      <c r="AM9" s="44">
        <v>9.9700000000000006</v>
      </c>
      <c r="AN9" s="44">
        <v>10.3</v>
      </c>
      <c r="AO9" s="44">
        <v>10.09</v>
      </c>
      <c r="AP9" s="44">
        <v>10.16</v>
      </c>
      <c r="AQ9" s="44">
        <v>10.23</v>
      </c>
      <c r="AR9" s="44">
        <v>9.9499999999999993</v>
      </c>
      <c r="AS9" s="44">
        <v>9.99</v>
      </c>
      <c r="AT9" s="44">
        <v>10.220000000000001</v>
      </c>
      <c r="AU9" s="44">
        <v>10.31</v>
      </c>
      <c r="AV9" s="44">
        <v>10.34</v>
      </c>
      <c r="AW9" s="44">
        <v>10.07</v>
      </c>
      <c r="AX9" s="44">
        <v>9.9</v>
      </c>
      <c r="AY9" s="44">
        <v>9.61</v>
      </c>
      <c r="AZ9" s="44">
        <v>9.82</v>
      </c>
      <c r="BA9" s="44">
        <v>9.5299999999999994</v>
      </c>
      <c r="BB9" s="44">
        <v>9.68</v>
      </c>
      <c r="BC9" s="44">
        <v>9.86</v>
      </c>
      <c r="BD9" s="44">
        <v>9.7100000000000009</v>
      </c>
      <c r="BE9" s="44">
        <v>9.76</v>
      </c>
      <c r="BF9" s="44">
        <v>9.66</v>
      </c>
      <c r="BG9" s="44">
        <v>9.58</v>
      </c>
      <c r="BH9" s="44">
        <v>9.7100000000000009</v>
      </c>
      <c r="BI9" s="44">
        <v>9.6300000000000008</v>
      </c>
      <c r="BJ9" s="44">
        <v>9.93</v>
      </c>
      <c r="BK9" s="44">
        <v>9.89</v>
      </c>
      <c r="BL9" s="44">
        <v>9.98</v>
      </c>
      <c r="BM9" s="44">
        <v>9.83</v>
      </c>
      <c r="BN9" s="44">
        <v>9.76</v>
      </c>
      <c r="BO9" s="44">
        <v>9.84</v>
      </c>
      <c r="BP9" s="44">
        <v>9.6199999999999992</v>
      </c>
      <c r="BQ9" s="44">
        <v>9.6999999999999993</v>
      </c>
      <c r="BR9" s="44">
        <v>9.6300000000000008</v>
      </c>
      <c r="BS9" s="44">
        <v>9.48</v>
      </c>
      <c r="BT9" s="44">
        <v>9.92</v>
      </c>
      <c r="BU9" s="44">
        <v>9.64</v>
      </c>
      <c r="BV9" s="44">
        <v>9.91</v>
      </c>
      <c r="BW9" s="44">
        <v>9.9700000000000006</v>
      </c>
      <c r="BX9" s="44">
        <v>9.76</v>
      </c>
      <c r="BY9" s="44">
        <v>10.82</v>
      </c>
    </row>
    <row r="11" spans="1:77" ht="15" x14ac:dyDescent="0.25">
      <c r="Q11" s="1">
        <v>22.13</v>
      </c>
      <c r="R11" s="1">
        <v>20.8</v>
      </c>
      <c r="S11" s="1">
        <v>19.8</v>
      </c>
      <c r="T11" s="1">
        <v>20.399999999999999</v>
      </c>
      <c r="U11" s="1">
        <v>20.100000000000001</v>
      </c>
      <c r="V11" s="1">
        <v>19.3</v>
      </c>
      <c r="W11" s="1">
        <v>18.5</v>
      </c>
      <c r="X11" s="1">
        <v>17.399999999999999</v>
      </c>
      <c r="Y11" s="1">
        <v>17</v>
      </c>
      <c r="Z11" s="1">
        <v>17.7</v>
      </c>
      <c r="AA11" s="1">
        <v>17.809999999999999</v>
      </c>
      <c r="AB11" s="1">
        <v>18.2</v>
      </c>
      <c r="AC11" s="1">
        <v>19.100000000000001</v>
      </c>
      <c r="AD11" s="1">
        <v>20</v>
      </c>
      <c r="AE11" s="1">
        <v>20.8</v>
      </c>
      <c r="AF11" s="1">
        <v>20.6</v>
      </c>
      <c r="AG11" s="1">
        <v>20.9</v>
      </c>
      <c r="AH11" s="1">
        <v>20.6</v>
      </c>
      <c r="AI11" s="1">
        <v>20.5</v>
      </c>
      <c r="AJ11" s="1">
        <v>20.3</v>
      </c>
      <c r="AK11" s="1">
        <v>19.079999999999998</v>
      </c>
      <c r="AL11" s="1">
        <v>18.59</v>
      </c>
      <c r="AM11" s="1">
        <v>18.32</v>
      </c>
      <c r="AN11" s="1">
        <v>18.079999999999998</v>
      </c>
      <c r="AO11" s="1">
        <v>17.72</v>
      </c>
      <c r="AP11" s="1">
        <v>17.47</v>
      </c>
      <c r="AQ11" s="1">
        <v>16.78</v>
      </c>
      <c r="AR11" s="1">
        <v>16.079999999999998</v>
      </c>
      <c r="AS11" s="1">
        <v>15.85</v>
      </c>
      <c r="AT11" s="1">
        <v>15.18</v>
      </c>
      <c r="AU11" s="1">
        <v>15.1</v>
      </c>
      <c r="AV11" s="1">
        <v>14.87</v>
      </c>
      <c r="AW11" s="1">
        <v>14.07</v>
      </c>
      <c r="AX11" s="1">
        <v>13.76</v>
      </c>
      <c r="AY11" s="1">
        <v>12.41</v>
      </c>
      <c r="AZ11" s="1">
        <v>11.45</v>
      </c>
      <c r="BA11" s="1">
        <v>11.19</v>
      </c>
      <c r="BB11" s="1">
        <v>10.98</v>
      </c>
      <c r="BC11" s="1">
        <v>10.68</v>
      </c>
      <c r="BD11" s="1">
        <v>10.42</v>
      </c>
      <c r="BE11" s="1">
        <v>10.210000000000001</v>
      </c>
      <c r="BF11" s="1">
        <v>9.51</v>
      </c>
      <c r="BG11" s="1">
        <v>9.4499999999999993</v>
      </c>
      <c r="BH11" s="1">
        <v>9.61</v>
      </c>
      <c r="BI11" s="1">
        <v>9.99</v>
      </c>
      <c r="BJ11" s="1">
        <v>10.1</v>
      </c>
      <c r="BK11" s="1">
        <v>10</v>
      </c>
      <c r="BL11" s="1">
        <v>10.08</v>
      </c>
      <c r="BM11" s="1">
        <v>10.61</v>
      </c>
      <c r="BN11" s="1">
        <v>11.3</v>
      </c>
      <c r="BO11" s="1">
        <v>11.12</v>
      </c>
      <c r="BP11" s="1">
        <v>11.27</v>
      </c>
      <c r="BQ11" s="1">
        <v>10.27</v>
      </c>
      <c r="BR11" s="1">
        <v>10.130000000000001</v>
      </c>
      <c r="BS11" s="1">
        <v>10.16</v>
      </c>
      <c r="BT11" s="1">
        <v>10.25</v>
      </c>
      <c r="BU11" s="1">
        <v>10.6</v>
      </c>
      <c r="BV11" s="1">
        <v>10.66</v>
      </c>
      <c r="BW11" s="1">
        <v>10.58</v>
      </c>
      <c r="BX11" s="1">
        <v>10.46</v>
      </c>
      <c r="BY11" s="1">
        <v>10.38</v>
      </c>
    </row>
    <row r="12" spans="1:77" ht="15" x14ac:dyDescent="0.25">
      <c r="Q12" s="1">
        <v>7.91</v>
      </c>
      <c r="R12" s="1">
        <v>7.5</v>
      </c>
      <c r="S12" s="1">
        <v>8.1</v>
      </c>
      <c r="T12" s="1">
        <v>7.7</v>
      </c>
      <c r="U12" s="1">
        <v>7.6</v>
      </c>
      <c r="V12" s="1">
        <v>8.1999999999999993</v>
      </c>
      <c r="W12" s="1">
        <v>8.1999999999999993</v>
      </c>
      <c r="X12" s="1">
        <v>8</v>
      </c>
      <c r="Y12" s="1">
        <v>8.5</v>
      </c>
      <c r="Z12" s="1">
        <v>9</v>
      </c>
      <c r="AA12" s="1">
        <v>9.33</v>
      </c>
      <c r="AB12" s="1">
        <v>9.4</v>
      </c>
      <c r="AC12" s="1">
        <v>9</v>
      </c>
      <c r="AD12" s="1">
        <v>9.4</v>
      </c>
      <c r="AE12" s="1">
        <v>9.6</v>
      </c>
      <c r="AF12" s="1">
        <v>9.5</v>
      </c>
      <c r="AG12" s="1">
        <v>9.5</v>
      </c>
      <c r="AH12" s="1">
        <v>9.8000000000000007</v>
      </c>
      <c r="AI12" s="1">
        <v>9.8000000000000007</v>
      </c>
      <c r="AJ12" s="1">
        <v>9.6999999999999993</v>
      </c>
      <c r="AK12" s="1">
        <v>10.15</v>
      </c>
      <c r="AL12" s="1">
        <v>9.89</v>
      </c>
      <c r="AM12" s="1">
        <v>9.9700000000000006</v>
      </c>
      <c r="AN12" s="1">
        <v>10.3</v>
      </c>
      <c r="AO12" s="1">
        <v>10.09</v>
      </c>
      <c r="AP12" s="1">
        <v>10.16</v>
      </c>
      <c r="AQ12" s="1">
        <v>10.23</v>
      </c>
      <c r="AR12" s="1">
        <v>9.9499999999999993</v>
      </c>
      <c r="AS12" s="1">
        <v>9.99</v>
      </c>
      <c r="AT12" s="1">
        <v>10.220000000000001</v>
      </c>
      <c r="AU12" s="1">
        <v>10.31</v>
      </c>
      <c r="AV12" s="1">
        <v>10.34</v>
      </c>
      <c r="AW12" s="1">
        <v>10.07</v>
      </c>
      <c r="AX12" s="1">
        <v>9.9</v>
      </c>
      <c r="AY12" s="1">
        <v>9.61</v>
      </c>
      <c r="AZ12" s="1">
        <v>9.82</v>
      </c>
      <c r="BA12" s="1">
        <v>9.5299999999999994</v>
      </c>
      <c r="BB12" s="1">
        <v>9.68</v>
      </c>
      <c r="BC12" s="1">
        <v>9.86</v>
      </c>
      <c r="BD12" s="1">
        <v>9.7100000000000009</v>
      </c>
      <c r="BE12" s="1">
        <v>9.76</v>
      </c>
      <c r="BF12" s="1">
        <v>9.66</v>
      </c>
      <c r="BG12" s="1">
        <v>9.58</v>
      </c>
      <c r="BH12" s="1">
        <v>9.7100000000000009</v>
      </c>
      <c r="BI12" s="1">
        <v>9.6300000000000008</v>
      </c>
      <c r="BJ12" s="1">
        <v>9.93</v>
      </c>
      <c r="BK12" s="1">
        <v>9.89</v>
      </c>
      <c r="BL12" s="1">
        <v>9.98</v>
      </c>
      <c r="BM12" s="1">
        <v>9.83</v>
      </c>
      <c r="BN12" s="1">
        <v>9.76</v>
      </c>
      <c r="BO12" s="1">
        <v>9.84</v>
      </c>
      <c r="BP12" s="1">
        <v>9.6199999999999992</v>
      </c>
      <c r="BQ12" s="1">
        <v>9.6999999999999993</v>
      </c>
      <c r="BR12" s="1">
        <v>9.6300000000000008</v>
      </c>
      <c r="BS12" s="1">
        <v>9.48</v>
      </c>
      <c r="BT12" s="1">
        <v>9.92</v>
      </c>
      <c r="BU12" s="1">
        <v>9.64</v>
      </c>
      <c r="BV12" s="1">
        <v>9.91</v>
      </c>
      <c r="BW12" s="1">
        <v>9.9700000000000006</v>
      </c>
      <c r="BX12" s="1">
        <v>9.76</v>
      </c>
      <c r="BY12" s="1">
        <v>10.82</v>
      </c>
    </row>
    <row r="13" spans="1:77" ht="15" x14ac:dyDescent="0.25">
      <c r="Q13" s="1">
        <v>14.22</v>
      </c>
      <c r="R13" s="1">
        <v>13.3</v>
      </c>
      <c r="S13" s="1">
        <v>11.7</v>
      </c>
      <c r="T13" s="1">
        <v>12.7</v>
      </c>
      <c r="U13" s="1">
        <v>12.5</v>
      </c>
      <c r="V13" s="1">
        <v>11.1</v>
      </c>
      <c r="W13" s="1">
        <v>10.3</v>
      </c>
      <c r="X13" s="1">
        <v>9.4</v>
      </c>
      <c r="Y13" s="1">
        <v>8.5</v>
      </c>
      <c r="Z13" s="1">
        <v>8.6999999999999993</v>
      </c>
      <c r="AA13" s="1">
        <v>8.49</v>
      </c>
      <c r="AB13" s="1">
        <v>8.8000000000000007</v>
      </c>
      <c r="AC13" s="1">
        <v>10.1</v>
      </c>
      <c r="AD13" s="1">
        <v>10.6</v>
      </c>
      <c r="AE13" s="1">
        <v>11.2</v>
      </c>
      <c r="AF13" s="1">
        <v>11.1</v>
      </c>
      <c r="AG13" s="1">
        <v>11.4</v>
      </c>
      <c r="AH13" s="1">
        <v>10.8</v>
      </c>
      <c r="AI13" s="1">
        <v>10.7</v>
      </c>
      <c r="AJ13" s="1">
        <v>10.6</v>
      </c>
      <c r="AK13" s="1">
        <v>8.93</v>
      </c>
      <c r="AL13" s="1">
        <v>8.6999999999999993</v>
      </c>
      <c r="AM13" s="1">
        <v>8.35</v>
      </c>
      <c r="AN13" s="1">
        <v>7.78</v>
      </c>
      <c r="AO13" s="1">
        <v>7.63</v>
      </c>
      <c r="AP13" s="1">
        <v>7.3</v>
      </c>
      <c r="AQ13" s="1">
        <v>6.55</v>
      </c>
      <c r="AR13" s="1">
        <v>6.13</v>
      </c>
      <c r="AS13" s="1">
        <v>5.86</v>
      </c>
      <c r="AT13" s="1">
        <v>4.97</v>
      </c>
      <c r="AU13" s="1">
        <v>4.79</v>
      </c>
      <c r="AV13" s="1">
        <v>4.53</v>
      </c>
      <c r="AW13" s="1">
        <v>4</v>
      </c>
      <c r="AX13" s="1">
        <v>3.86</v>
      </c>
      <c r="AY13" s="1">
        <v>2.8</v>
      </c>
      <c r="AZ13" s="1">
        <v>1.63</v>
      </c>
      <c r="BA13" s="1">
        <v>1.65</v>
      </c>
      <c r="BB13" s="1">
        <v>1.3</v>
      </c>
      <c r="BC13" s="1">
        <v>0.82</v>
      </c>
      <c r="BD13" s="1">
        <v>0.71</v>
      </c>
      <c r="BE13" s="1">
        <v>0.45</v>
      </c>
      <c r="BF13" s="1">
        <v>-0.16</v>
      </c>
      <c r="BG13" s="1">
        <v>-0.13</v>
      </c>
      <c r="BH13" s="1">
        <v>-0.1</v>
      </c>
      <c r="BI13" s="1">
        <v>0.35</v>
      </c>
      <c r="BJ13" s="1">
        <v>0.18</v>
      </c>
      <c r="BK13" s="1">
        <v>0.11</v>
      </c>
      <c r="BL13" s="1">
        <v>0.11</v>
      </c>
      <c r="BM13" s="1">
        <v>0.78</v>
      </c>
      <c r="BN13" s="1">
        <v>1.53</v>
      </c>
      <c r="BO13" s="1">
        <v>1.28</v>
      </c>
      <c r="BP13" s="1">
        <v>1.65</v>
      </c>
      <c r="BQ13" s="1">
        <v>0.56999999999999995</v>
      </c>
      <c r="BR13" s="1">
        <v>0.51</v>
      </c>
      <c r="BS13" s="1">
        <v>0.68</v>
      </c>
      <c r="BT13" s="1">
        <v>0.33</v>
      </c>
      <c r="BU13" s="1">
        <v>0.96</v>
      </c>
      <c r="BV13" s="1">
        <v>0.75</v>
      </c>
      <c r="BW13" s="1">
        <v>0.61</v>
      </c>
      <c r="BX13" s="1">
        <v>0.7</v>
      </c>
      <c r="BY13" s="1">
        <v>-0.45</v>
      </c>
    </row>
    <row r="15" spans="1:77" x14ac:dyDescent="0.2">
      <c r="Q15" s="19">
        <f>Q7-Q11</f>
        <v>0</v>
      </c>
      <c r="R15" s="19">
        <f t="shared" ref="R15:BY15" si="0">R7-R11</f>
        <v>0</v>
      </c>
      <c r="S15" s="19">
        <f t="shared" si="0"/>
        <v>0</v>
      </c>
      <c r="T15" s="19">
        <f t="shared" si="0"/>
        <v>0</v>
      </c>
      <c r="U15" s="19">
        <f t="shared" si="0"/>
        <v>0</v>
      </c>
      <c r="V15" s="19">
        <f t="shared" si="0"/>
        <v>0</v>
      </c>
      <c r="W15" s="19">
        <f t="shared" si="0"/>
        <v>0</v>
      </c>
      <c r="X15" s="19">
        <f t="shared" si="0"/>
        <v>0</v>
      </c>
      <c r="Y15" s="19">
        <f t="shared" si="0"/>
        <v>0</v>
      </c>
      <c r="Z15" s="19">
        <f t="shared" si="0"/>
        <v>0</v>
      </c>
      <c r="AA15" s="19">
        <f t="shared" si="0"/>
        <v>0</v>
      </c>
      <c r="AB15" s="19">
        <f t="shared" si="0"/>
        <v>0</v>
      </c>
      <c r="AC15" s="19">
        <f t="shared" si="0"/>
        <v>0</v>
      </c>
      <c r="AD15" s="19">
        <f t="shared" si="0"/>
        <v>0</v>
      </c>
      <c r="AE15" s="19">
        <f t="shared" si="0"/>
        <v>0</v>
      </c>
      <c r="AF15" s="19">
        <f t="shared" si="0"/>
        <v>0</v>
      </c>
      <c r="AG15" s="19">
        <f t="shared" si="0"/>
        <v>0</v>
      </c>
      <c r="AH15" s="19">
        <f t="shared" si="0"/>
        <v>0</v>
      </c>
      <c r="AI15" s="19">
        <f t="shared" si="0"/>
        <v>0</v>
      </c>
      <c r="AJ15" s="19">
        <f t="shared" si="0"/>
        <v>0</v>
      </c>
      <c r="AK15" s="19">
        <f t="shared" si="0"/>
        <v>0</v>
      </c>
      <c r="AL15" s="19">
        <f t="shared" si="0"/>
        <v>0</v>
      </c>
      <c r="AM15" s="19">
        <f t="shared" si="0"/>
        <v>0</v>
      </c>
      <c r="AN15" s="19">
        <f t="shared" si="0"/>
        <v>0</v>
      </c>
      <c r="AO15" s="19">
        <f t="shared" si="0"/>
        <v>0</v>
      </c>
      <c r="AP15" s="19">
        <f t="shared" si="0"/>
        <v>0</v>
      </c>
      <c r="AQ15" s="19">
        <f t="shared" si="0"/>
        <v>0</v>
      </c>
      <c r="AR15" s="19">
        <f t="shared" si="0"/>
        <v>0</v>
      </c>
      <c r="AS15" s="19">
        <f t="shared" si="0"/>
        <v>0</v>
      </c>
      <c r="AT15" s="19">
        <f t="shared" si="0"/>
        <v>0</v>
      </c>
      <c r="AU15" s="19">
        <f t="shared" si="0"/>
        <v>0</v>
      </c>
      <c r="AV15" s="19">
        <f t="shared" si="0"/>
        <v>0</v>
      </c>
      <c r="AW15" s="19">
        <f t="shared" si="0"/>
        <v>0</v>
      </c>
      <c r="AX15" s="19">
        <f t="shared" si="0"/>
        <v>0</v>
      </c>
      <c r="AY15" s="19">
        <f t="shared" si="0"/>
        <v>0</v>
      </c>
      <c r="AZ15" s="19">
        <f t="shared" si="0"/>
        <v>0</v>
      </c>
      <c r="BA15" s="19">
        <f t="shared" si="0"/>
        <v>0</v>
      </c>
      <c r="BB15" s="19">
        <f t="shared" si="0"/>
        <v>0</v>
      </c>
      <c r="BC15" s="19">
        <f t="shared" si="0"/>
        <v>0</v>
      </c>
      <c r="BD15" s="19">
        <f t="shared" si="0"/>
        <v>0</v>
      </c>
      <c r="BE15" s="19">
        <f t="shared" si="0"/>
        <v>0</v>
      </c>
      <c r="BF15" s="19">
        <f t="shared" si="0"/>
        <v>0</v>
      </c>
      <c r="BG15" s="19">
        <f t="shared" si="0"/>
        <v>0</v>
      </c>
      <c r="BH15" s="19">
        <f t="shared" si="0"/>
        <v>0</v>
      </c>
      <c r="BI15" s="19">
        <f t="shared" si="0"/>
        <v>0</v>
      </c>
      <c r="BJ15" s="19">
        <f t="shared" si="0"/>
        <v>0</v>
      </c>
      <c r="BK15" s="19">
        <f t="shared" si="0"/>
        <v>0</v>
      </c>
      <c r="BL15" s="19">
        <f t="shared" si="0"/>
        <v>0</v>
      </c>
      <c r="BM15" s="19">
        <f t="shared" si="0"/>
        <v>0</v>
      </c>
      <c r="BN15" s="19">
        <f t="shared" si="0"/>
        <v>0</v>
      </c>
      <c r="BO15" s="19">
        <f t="shared" si="0"/>
        <v>0</v>
      </c>
      <c r="BP15" s="19">
        <f t="shared" si="0"/>
        <v>0</v>
      </c>
      <c r="BQ15" s="19">
        <f t="shared" si="0"/>
        <v>0</v>
      </c>
      <c r="BR15" s="19">
        <f t="shared" si="0"/>
        <v>0</v>
      </c>
      <c r="BS15" s="19">
        <f t="shared" si="0"/>
        <v>0</v>
      </c>
      <c r="BT15" s="19">
        <f t="shared" si="0"/>
        <v>0</v>
      </c>
      <c r="BU15" s="19">
        <f t="shared" si="0"/>
        <v>0</v>
      </c>
      <c r="BV15" s="19">
        <f t="shared" si="0"/>
        <v>0</v>
      </c>
      <c r="BW15" s="19">
        <f t="shared" si="0"/>
        <v>0</v>
      </c>
      <c r="BX15" s="19">
        <f t="shared" si="0"/>
        <v>0</v>
      </c>
      <c r="BY15" s="19">
        <f t="shared" si="0"/>
        <v>0</v>
      </c>
    </row>
    <row r="16" spans="1:77" x14ac:dyDescent="0.2">
      <c r="Q16" s="19">
        <f>Q8-Q13</f>
        <v>0</v>
      </c>
      <c r="R16" s="19">
        <f t="shared" ref="R16:BY16" si="1">R8-R13</f>
        <v>0</v>
      </c>
      <c r="S16" s="19">
        <f t="shared" si="1"/>
        <v>0</v>
      </c>
      <c r="T16" s="19">
        <f t="shared" si="1"/>
        <v>0</v>
      </c>
      <c r="U16" s="19">
        <f t="shared" si="1"/>
        <v>0</v>
      </c>
      <c r="V16" s="19">
        <f t="shared" si="1"/>
        <v>0</v>
      </c>
      <c r="W16" s="19">
        <f t="shared" si="1"/>
        <v>0</v>
      </c>
      <c r="X16" s="19">
        <f t="shared" si="1"/>
        <v>0</v>
      </c>
      <c r="Y16" s="19">
        <f t="shared" si="1"/>
        <v>0</v>
      </c>
      <c r="Z16" s="19">
        <f t="shared" si="1"/>
        <v>0</v>
      </c>
      <c r="AA16" s="19">
        <f t="shared" si="1"/>
        <v>0</v>
      </c>
      <c r="AB16" s="19">
        <f t="shared" si="1"/>
        <v>0</v>
      </c>
      <c r="AC16" s="19">
        <f t="shared" si="1"/>
        <v>0</v>
      </c>
      <c r="AD16" s="19">
        <f t="shared" si="1"/>
        <v>0</v>
      </c>
      <c r="AE16" s="19">
        <f t="shared" si="1"/>
        <v>0</v>
      </c>
      <c r="AF16" s="19">
        <f t="shared" si="1"/>
        <v>0</v>
      </c>
      <c r="AG16" s="19">
        <f t="shared" si="1"/>
        <v>0</v>
      </c>
      <c r="AH16" s="19">
        <f t="shared" si="1"/>
        <v>0</v>
      </c>
      <c r="AI16" s="19">
        <f t="shared" si="1"/>
        <v>0</v>
      </c>
      <c r="AJ16" s="19">
        <f t="shared" si="1"/>
        <v>0</v>
      </c>
      <c r="AK16" s="19">
        <f t="shared" si="1"/>
        <v>0</v>
      </c>
      <c r="AL16" s="19">
        <f t="shared" si="1"/>
        <v>0</v>
      </c>
      <c r="AM16" s="19">
        <f t="shared" si="1"/>
        <v>0</v>
      </c>
      <c r="AN16" s="19">
        <f t="shared" si="1"/>
        <v>0</v>
      </c>
      <c r="AO16" s="19">
        <f t="shared" si="1"/>
        <v>0</v>
      </c>
      <c r="AP16" s="19">
        <f t="shared" si="1"/>
        <v>0</v>
      </c>
      <c r="AQ16" s="19">
        <f t="shared" si="1"/>
        <v>0</v>
      </c>
      <c r="AR16" s="19">
        <f t="shared" si="1"/>
        <v>0</v>
      </c>
      <c r="AS16" s="19">
        <f t="shared" si="1"/>
        <v>0</v>
      </c>
      <c r="AT16" s="19">
        <f t="shared" si="1"/>
        <v>0</v>
      </c>
      <c r="AU16" s="19">
        <f t="shared" si="1"/>
        <v>0</v>
      </c>
      <c r="AV16" s="19">
        <f t="shared" si="1"/>
        <v>0</v>
      </c>
      <c r="AW16" s="19">
        <f t="shared" si="1"/>
        <v>0</v>
      </c>
      <c r="AX16" s="19">
        <f t="shared" si="1"/>
        <v>0</v>
      </c>
      <c r="AY16" s="19">
        <f t="shared" si="1"/>
        <v>0</v>
      </c>
      <c r="AZ16" s="19">
        <f t="shared" si="1"/>
        <v>0</v>
      </c>
      <c r="BA16" s="19">
        <f t="shared" si="1"/>
        <v>0</v>
      </c>
      <c r="BB16" s="19">
        <f t="shared" si="1"/>
        <v>0</v>
      </c>
      <c r="BC16" s="19">
        <f t="shared" si="1"/>
        <v>0</v>
      </c>
      <c r="BD16" s="19">
        <f t="shared" si="1"/>
        <v>0</v>
      </c>
      <c r="BE16" s="19">
        <f t="shared" si="1"/>
        <v>0</v>
      </c>
      <c r="BF16" s="19">
        <f t="shared" si="1"/>
        <v>0</v>
      </c>
      <c r="BG16" s="19">
        <f t="shared" si="1"/>
        <v>0</v>
      </c>
      <c r="BH16" s="19">
        <f t="shared" si="1"/>
        <v>0</v>
      </c>
      <c r="BI16" s="19">
        <f t="shared" si="1"/>
        <v>0</v>
      </c>
      <c r="BJ16" s="19">
        <f t="shared" si="1"/>
        <v>0</v>
      </c>
      <c r="BK16" s="19">
        <f t="shared" si="1"/>
        <v>0</v>
      </c>
      <c r="BL16" s="19">
        <f t="shared" si="1"/>
        <v>0</v>
      </c>
      <c r="BM16" s="19">
        <f t="shared" si="1"/>
        <v>0</v>
      </c>
      <c r="BN16" s="19">
        <f t="shared" si="1"/>
        <v>0</v>
      </c>
      <c r="BO16" s="19">
        <f t="shared" si="1"/>
        <v>0</v>
      </c>
      <c r="BP16" s="19">
        <f t="shared" si="1"/>
        <v>0</v>
      </c>
      <c r="BQ16" s="19">
        <f t="shared" si="1"/>
        <v>0</v>
      </c>
      <c r="BR16" s="19">
        <f t="shared" si="1"/>
        <v>0</v>
      </c>
      <c r="BS16" s="19">
        <f t="shared" si="1"/>
        <v>0</v>
      </c>
      <c r="BT16" s="19">
        <f t="shared" si="1"/>
        <v>0</v>
      </c>
      <c r="BU16" s="19">
        <f t="shared" si="1"/>
        <v>0</v>
      </c>
      <c r="BV16" s="19">
        <f t="shared" si="1"/>
        <v>0</v>
      </c>
      <c r="BW16" s="19">
        <f t="shared" si="1"/>
        <v>0</v>
      </c>
      <c r="BX16" s="19">
        <f t="shared" si="1"/>
        <v>0</v>
      </c>
      <c r="BY16" s="19">
        <f t="shared" si="1"/>
        <v>0</v>
      </c>
    </row>
    <row r="17" spans="1:77" x14ac:dyDescent="0.2">
      <c r="Q17" s="19">
        <f>Q9-Q12</f>
        <v>0</v>
      </c>
      <c r="R17" s="19">
        <f t="shared" ref="R17:BY17" si="2">R9-R12</f>
        <v>0</v>
      </c>
      <c r="S17" s="19">
        <f t="shared" si="2"/>
        <v>0</v>
      </c>
      <c r="T17" s="19">
        <f t="shared" si="2"/>
        <v>0</v>
      </c>
      <c r="U17" s="19">
        <f t="shared" si="2"/>
        <v>0</v>
      </c>
      <c r="V17" s="19">
        <f t="shared" si="2"/>
        <v>0</v>
      </c>
      <c r="W17" s="19">
        <f t="shared" si="2"/>
        <v>0</v>
      </c>
      <c r="X17" s="19">
        <f t="shared" si="2"/>
        <v>0</v>
      </c>
      <c r="Y17" s="19">
        <f t="shared" si="2"/>
        <v>0</v>
      </c>
      <c r="Z17" s="19">
        <f t="shared" si="2"/>
        <v>0</v>
      </c>
      <c r="AA17" s="19">
        <f t="shared" si="2"/>
        <v>0</v>
      </c>
      <c r="AB17" s="19">
        <f t="shared" si="2"/>
        <v>0</v>
      </c>
      <c r="AC17" s="19">
        <f t="shared" si="2"/>
        <v>0</v>
      </c>
      <c r="AD17" s="19">
        <f t="shared" si="2"/>
        <v>0</v>
      </c>
      <c r="AE17" s="19">
        <f t="shared" si="2"/>
        <v>0</v>
      </c>
      <c r="AF17" s="19">
        <f t="shared" si="2"/>
        <v>0</v>
      </c>
      <c r="AG17" s="19">
        <f t="shared" si="2"/>
        <v>0</v>
      </c>
      <c r="AH17" s="19">
        <f t="shared" si="2"/>
        <v>0</v>
      </c>
      <c r="AI17" s="19">
        <f t="shared" si="2"/>
        <v>0</v>
      </c>
      <c r="AJ17" s="19">
        <f t="shared" si="2"/>
        <v>0</v>
      </c>
      <c r="AK17" s="19">
        <f t="shared" si="2"/>
        <v>0</v>
      </c>
      <c r="AL17" s="19">
        <f t="shared" si="2"/>
        <v>0</v>
      </c>
      <c r="AM17" s="19">
        <f t="shared" si="2"/>
        <v>0</v>
      </c>
      <c r="AN17" s="19">
        <f t="shared" si="2"/>
        <v>0</v>
      </c>
      <c r="AO17" s="19">
        <f t="shared" si="2"/>
        <v>0</v>
      </c>
      <c r="AP17" s="19">
        <f t="shared" si="2"/>
        <v>0</v>
      </c>
      <c r="AQ17" s="19">
        <f t="shared" si="2"/>
        <v>0</v>
      </c>
      <c r="AR17" s="19">
        <f t="shared" si="2"/>
        <v>0</v>
      </c>
      <c r="AS17" s="19">
        <f t="shared" si="2"/>
        <v>0</v>
      </c>
      <c r="AT17" s="19">
        <f t="shared" si="2"/>
        <v>0</v>
      </c>
      <c r="AU17" s="19">
        <f t="shared" si="2"/>
        <v>0</v>
      </c>
      <c r="AV17" s="19">
        <f t="shared" si="2"/>
        <v>0</v>
      </c>
      <c r="AW17" s="19">
        <f t="shared" si="2"/>
        <v>0</v>
      </c>
      <c r="AX17" s="19">
        <f t="shared" si="2"/>
        <v>0</v>
      </c>
      <c r="AY17" s="19">
        <f t="shared" si="2"/>
        <v>0</v>
      </c>
      <c r="AZ17" s="19">
        <f t="shared" si="2"/>
        <v>0</v>
      </c>
      <c r="BA17" s="19">
        <f t="shared" si="2"/>
        <v>0</v>
      </c>
      <c r="BB17" s="19">
        <f t="shared" si="2"/>
        <v>0</v>
      </c>
      <c r="BC17" s="19">
        <f t="shared" si="2"/>
        <v>0</v>
      </c>
      <c r="BD17" s="19">
        <f t="shared" si="2"/>
        <v>0</v>
      </c>
      <c r="BE17" s="19">
        <f t="shared" si="2"/>
        <v>0</v>
      </c>
      <c r="BF17" s="19">
        <f t="shared" si="2"/>
        <v>0</v>
      </c>
      <c r="BG17" s="19">
        <f t="shared" si="2"/>
        <v>0</v>
      </c>
      <c r="BH17" s="19">
        <f t="shared" si="2"/>
        <v>0</v>
      </c>
      <c r="BI17" s="19">
        <f t="shared" si="2"/>
        <v>0</v>
      </c>
      <c r="BJ17" s="19">
        <f t="shared" si="2"/>
        <v>0</v>
      </c>
      <c r="BK17" s="19">
        <f t="shared" si="2"/>
        <v>0</v>
      </c>
      <c r="BL17" s="19">
        <f t="shared" si="2"/>
        <v>0</v>
      </c>
      <c r="BM17" s="19">
        <f t="shared" si="2"/>
        <v>0</v>
      </c>
      <c r="BN17" s="19">
        <f t="shared" si="2"/>
        <v>0</v>
      </c>
      <c r="BO17" s="19">
        <f t="shared" si="2"/>
        <v>0</v>
      </c>
      <c r="BP17" s="19">
        <f t="shared" si="2"/>
        <v>0</v>
      </c>
      <c r="BQ17" s="19">
        <f t="shared" si="2"/>
        <v>0</v>
      </c>
      <c r="BR17" s="19">
        <f t="shared" si="2"/>
        <v>0</v>
      </c>
      <c r="BS17" s="19">
        <f t="shared" si="2"/>
        <v>0</v>
      </c>
      <c r="BT17" s="19">
        <f t="shared" si="2"/>
        <v>0</v>
      </c>
      <c r="BU17" s="19">
        <f t="shared" si="2"/>
        <v>0</v>
      </c>
      <c r="BV17" s="19">
        <f t="shared" si="2"/>
        <v>0</v>
      </c>
      <c r="BW17" s="19">
        <f t="shared" si="2"/>
        <v>0</v>
      </c>
      <c r="BX17" s="19">
        <f t="shared" si="2"/>
        <v>0</v>
      </c>
      <c r="BY17" s="19">
        <f t="shared" si="2"/>
        <v>0</v>
      </c>
    </row>
    <row r="28" spans="1:77" ht="15" x14ac:dyDescent="0.2">
      <c r="A28" s="10" t="s">
        <v>44</v>
      </c>
    </row>
    <row r="29" spans="1:77" ht="15" x14ac:dyDescent="0.25">
      <c r="A29" s="9" t="s">
        <v>45</v>
      </c>
      <c r="P29" s="81" t="s">
        <v>302</v>
      </c>
      <c r="Q29" s="83"/>
      <c r="R29" s="83"/>
      <c r="S29" s="83"/>
      <c r="T29" s="83"/>
      <c r="U29" s="83"/>
    </row>
    <row r="31" spans="1:77" ht="15" x14ac:dyDescent="0.25">
      <c r="P31" s="40"/>
      <c r="Q31" s="41">
        <v>1980</v>
      </c>
      <c r="R31" s="41">
        <v>1981</v>
      </c>
      <c r="S31" s="41">
        <v>1982</v>
      </c>
      <c r="T31" s="41">
        <v>1983</v>
      </c>
      <c r="U31" s="41">
        <v>1984</v>
      </c>
      <c r="V31" s="41">
        <v>1985</v>
      </c>
      <c r="W31" s="41">
        <v>1986</v>
      </c>
      <c r="X31" s="41">
        <v>1987</v>
      </c>
      <c r="Y31" s="41">
        <v>1988</v>
      </c>
      <c r="Z31" s="41">
        <v>1989</v>
      </c>
      <c r="AA31" s="41">
        <v>1990</v>
      </c>
      <c r="AB31" s="41">
        <v>1991</v>
      </c>
      <c r="AC31" s="41">
        <v>1992</v>
      </c>
      <c r="AD31" s="41">
        <v>1993</v>
      </c>
      <c r="AE31" s="41">
        <v>1994</v>
      </c>
      <c r="AF31" s="41">
        <v>1995</v>
      </c>
      <c r="AG31" s="41">
        <v>1996</v>
      </c>
      <c r="AH31" s="41">
        <v>1997</v>
      </c>
      <c r="AI31" s="41">
        <v>1998</v>
      </c>
      <c r="AJ31" s="41">
        <v>1999</v>
      </c>
      <c r="AK31" s="41">
        <v>2000</v>
      </c>
      <c r="AL31" s="41">
        <v>2001</v>
      </c>
      <c r="AM31" s="41">
        <v>2002</v>
      </c>
      <c r="AN31" s="41">
        <v>2003</v>
      </c>
      <c r="AO31" s="41">
        <v>2004</v>
      </c>
      <c r="AP31" s="41">
        <v>2005</v>
      </c>
      <c r="AQ31" s="41">
        <v>2006</v>
      </c>
      <c r="AR31" s="41">
        <v>2007</v>
      </c>
      <c r="AS31" s="41">
        <v>2008</v>
      </c>
      <c r="AT31" s="41">
        <v>2009</v>
      </c>
      <c r="AU31" s="41">
        <v>2010</v>
      </c>
      <c r="AV31" s="41">
        <v>2011</v>
      </c>
      <c r="AW31" s="41">
        <v>2012</v>
      </c>
      <c r="AX31" s="41">
        <v>2013</v>
      </c>
      <c r="AY31" s="41">
        <v>2014</v>
      </c>
      <c r="AZ31" s="41">
        <v>2015</v>
      </c>
      <c r="BA31" s="41">
        <v>2016</v>
      </c>
      <c r="BB31" s="41">
        <v>2017</v>
      </c>
      <c r="BC31" s="41">
        <v>2018</v>
      </c>
      <c r="BD31" s="41">
        <v>2019</v>
      </c>
      <c r="BE31" s="41">
        <v>2020</v>
      </c>
    </row>
    <row r="32" spans="1:77" ht="15" x14ac:dyDescent="0.25">
      <c r="P32" s="41" t="s">
        <v>310</v>
      </c>
      <c r="Q32" s="46">
        <v>66.75</v>
      </c>
      <c r="R32" s="46">
        <v>66.8</v>
      </c>
      <c r="S32" s="46">
        <v>66.989999999999995</v>
      </c>
      <c r="T32" s="46">
        <v>66.64</v>
      </c>
      <c r="U32" s="46">
        <v>66.790000000000006</v>
      </c>
      <c r="V32" s="46">
        <v>66.92</v>
      </c>
      <c r="W32" s="46">
        <v>67.069999999999993</v>
      </c>
      <c r="X32" s="46">
        <v>67.239999999999995</v>
      </c>
      <c r="Y32" s="46">
        <v>67.12</v>
      </c>
      <c r="Z32" s="46">
        <v>66.88</v>
      </c>
      <c r="AA32" s="46">
        <v>66.650000000000006</v>
      </c>
      <c r="AB32" s="46">
        <v>66.77</v>
      </c>
      <c r="AC32" s="46">
        <v>67.58</v>
      </c>
      <c r="AD32" s="46">
        <v>68.34</v>
      </c>
      <c r="AE32" s="46">
        <v>68.34</v>
      </c>
      <c r="AF32" s="46">
        <v>68.39</v>
      </c>
      <c r="AG32" s="46">
        <v>68.87</v>
      </c>
      <c r="AH32" s="46">
        <v>68.89</v>
      </c>
      <c r="AI32" s="46">
        <v>68.61</v>
      </c>
      <c r="AJ32" s="46">
        <v>68.95</v>
      </c>
      <c r="AK32" s="46">
        <v>69.14</v>
      </c>
      <c r="AL32" s="46">
        <v>69.510000000000005</v>
      </c>
      <c r="AM32" s="46">
        <v>69.77</v>
      </c>
      <c r="AN32" s="46">
        <v>69.77</v>
      </c>
      <c r="AO32" s="46">
        <v>70.290000000000006</v>
      </c>
      <c r="AP32" s="46">
        <v>70.11</v>
      </c>
      <c r="AQ32" s="46">
        <v>70.400000000000006</v>
      </c>
      <c r="AR32" s="46">
        <v>70.510000000000005</v>
      </c>
      <c r="AS32" s="46">
        <v>70.849999999999994</v>
      </c>
      <c r="AT32" s="46">
        <v>71.27</v>
      </c>
      <c r="AU32" s="46">
        <v>71.62</v>
      </c>
      <c r="AV32" s="46">
        <v>72.17</v>
      </c>
      <c r="AW32" s="46">
        <v>72.47</v>
      </c>
      <c r="AX32" s="46">
        <v>72.900000000000006</v>
      </c>
      <c r="AY32" s="46">
        <v>73.19</v>
      </c>
      <c r="AZ32" s="46">
        <v>73.03</v>
      </c>
      <c r="BA32" s="46">
        <v>73.709999999999994</v>
      </c>
      <c r="BB32" s="46">
        <v>73.75</v>
      </c>
      <c r="BC32" s="46">
        <v>73.709999999999994</v>
      </c>
      <c r="BD32" s="46">
        <v>74.31</v>
      </c>
      <c r="BE32" s="59">
        <v>73.47</v>
      </c>
    </row>
    <row r="33" spans="16:57" ht="15" x14ac:dyDescent="0.25">
      <c r="P33" s="41" t="s">
        <v>311</v>
      </c>
      <c r="Q33" s="46">
        <v>74.239999999999995</v>
      </c>
      <c r="R33" s="46">
        <v>74.63</v>
      </c>
      <c r="S33" s="46">
        <v>74.72</v>
      </c>
      <c r="T33" s="46">
        <v>74.5</v>
      </c>
      <c r="U33" s="46">
        <v>74.89</v>
      </c>
      <c r="V33" s="46">
        <v>74.73</v>
      </c>
      <c r="W33" s="46">
        <v>74.959999999999994</v>
      </c>
      <c r="X33" s="46">
        <v>75.11</v>
      </c>
      <c r="Y33" s="46">
        <v>75.48</v>
      </c>
      <c r="Z33" s="46">
        <v>75.36</v>
      </c>
      <c r="AA33" s="46">
        <v>75.430000000000007</v>
      </c>
      <c r="AB33" s="46">
        <v>75.209999999999994</v>
      </c>
      <c r="AC33" s="46">
        <v>76.27</v>
      </c>
      <c r="AD33" s="46">
        <v>76.650000000000006</v>
      </c>
      <c r="AE33" s="46">
        <v>76.48</v>
      </c>
      <c r="AF33" s="46">
        <v>76.33</v>
      </c>
      <c r="AG33" s="46">
        <v>76.8</v>
      </c>
      <c r="AH33" s="46">
        <v>76.72</v>
      </c>
      <c r="AI33" s="46">
        <v>76.7</v>
      </c>
      <c r="AJ33" s="46">
        <v>77.03</v>
      </c>
      <c r="AK33" s="46">
        <v>77.22</v>
      </c>
      <c r="AL33" s="46">
        <v>77.540000000000006</v>
      </c>
      <c r="AM33" s="46">
        <v>77.569999999999993</v>
      </c>
      <c r="AN33" s="46">
        <v>77.62</v>
      </c>
      <c r="AO33" s="46">
        <v>77.83</v>
      </c>
      <c r="AP33" s="46">
        <v>77.900000000000006</v>
      </c>
      <c r="AQ33" s="46">
        <v>78.2</v>
      </c>
      <c r="AR33" s="46">
        <v>78.08</v>
      </c>
      <c r="AS33" s="46">
        <v>78.73</v>
      </c>
      <c r="AT33" s="46">
        <v>78.739999999999995</v>
      </c>
      <c r="AU33" s="46">
        <v>78.84</v>
      </c>
      <c r="AV33" s="46">
        <v>79.349999999999994</v>
      </c>
      <c r="AW33" s="46">
        <v>79.45</v>
      </c>
      <c r="AX33" s="46">
        <v>79.61</v>
      </c>
      <c r="AY33" s="46">
        <v>80</v>
      </c>
      <c r="AZ33" s="46">
        <v>79.73</v>
      </c>
      <c r="BA33" s="46">
        <v>80.41</v>
      </c>
      <c r="BB33" s="46">
        <v>80.34</v>
      </c>
      <c r="BC33" s="46">
        <v>80.349999999999994</v>
      </c>
      <c r="BD33" s="46">
        <v>80.84</v>
      </c>
      <c r="BE33" s="59">
        <v>80.17</v>
      </c>
    </row>
  </sheetData>
  <pageMargins left="0.74803149606299213" right="0.74803149606299213" top="0.98425196850393704" bottom="0.98425196850393704" header="0.51181102362204722" footer="0.51181102362204722"/>
  <pageSetup scale="7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/>
  </sheetViews>
  <sheetFormatPr defaultRowHeight="12.75" x14ac:dyDescent="0.2"/>
  <cols>
    <col min="13" max="13" width="19.28515625" customWidth="1"/>
    <col min="14" max="14" width="15.7109375" customWidth="1"/>
    <col min="15" max="15" width="16.42578125" customWidth="1"/>
    <col min="16" max="16" width="17.28515625" customWidth="1"/>
  </cols>
  <sheetData>
    <row r="1" spans="1:16" s="14" customFormat="1" ht="15" x14ac:dyDescent="0.25">
      <c r="C1" s="1"/>
    </row>
    <row r="2" spans="1:16" ht="13.5" customHeight="1" x14ac:dyDescent="0.2">
      <c r="A2" s="10" t="s">
        <v>282</v>
      </c>
    </row>
    <row r="3" spans="1:16" ht="15" x14ac:dyDescent="0.2">
      <c r="A3" s="45" t="s">
        <v>283</v>
      </c>
    </row>
    <row r="5" spans="1:16" ht="15" x14ac:dyDescent="0.25">
      <c r="M5" s="81" t="s">
        <v>300</v>
      </c>
      <c r="N5" s="83"/>
      <c r="O5" s="1"/>
    </row>
    <row r="6" spans="1:16" x14ac:dyDescent="0.2">
      <c r="N6" s="22" t="s">
        <v>47</v>
      </c>
      <c r="O6" s="22" t="s">
        <v>47</v>
      </c>
      <c r="P6" s="22" t="s">
        <v>47</v>
      </c>
    </row>
    <row r="7" spans="1:16" ht="15" x14ac:dyDescent="0.25">
      <c r="N7" s="3">
        <v>2020</v>
      </c>
      <c r="O7" s="3">
        <v>2020</v>
      </c>
      <c r="P7" s="3">
        <v>2020</v>
      </c>
    </row>
    <row r="8" spans="1:16" ht="30" x14ac:dyDescent="0.2">
      <c r="M8" s="101" t="s">
        <v>46</v>
      </c>
      <c r="N8" s="103" t="s">
        <v>326</v>
      </c>
      <c r="O8" s="103" t="s">
        <v>262</v>
      </c>
      <c r="P8" s="102" t="s">
        <v>263</v>
      </c>
    </row>
    <row r="9" spans="1:16" ht="15" x14ac:dyDescent="0.25">
      <c r="M9" s="41" t="s">
        <v>48</v>
      </c>
      <c r="N9" s="95">
        <v>1.48</v>
      </c>
      <c r="O9" s="95">
        <v>1.5499999999999998</v>
      </c>
      <c r="P9" s="95">
        <v>1.4000000000000001</v>
      </c>
    </row>
    <row r="10" spans="1:16" ht="15" x14ac:dyDescent="0.25">
      <c r="M10" s="41" t="s">
        <v>49</v>
      </c>
      <c r="N10" s="95">
        <v>0.92999999999999994</v>
      </c>
      <c r="O10" s="95">
        <v>0.68</v>
      </c>
      <c r="P10" s="95">
        <v>1.19</v>
      </c>
    </row>
    <row r="11" spans="1:16" ht="15" x14ac:dyDescent="0.25">
      <c r="M11" s="41" t="s">
        <v>50</v>
      </c>
      <c r="N11" s="95">
        <v>1.1099999999999999</v>
      </c>
      <c r="O11" s="95">
        <v>0.75</v>
      </c>
      <c r="P11" s="95">
        <v>1.4900000000000002</v>
      </c>
    </row>
    <row r="12" spans="1:16" ht="15" x14ac:dyDescent="0.25">
      <c r="M12" s="41" t="s">
        <v>51</v>
      </c>
      <c r="N12" s="95">
        <v>5.26</v>
      </c>
      <c r="O12" s="95">
        <v>5.1099999999999994</v>
      </c>
      <c r="P12" s="95">
        <v>5.4</v>
      </c>
    </row>
    <row r="13" spans="1:16" ht="15" x14ac:dyDescent="0.25">
      <c r="M13" s="41" t="s">
        <v>52</v>
      </c>
      <c r="N13" s="95">
        <v>7.1899999999999995</v>
      </c>
      <c r="O13" s="95">
        <v>5.99</v>
      </c>
      <c r="P13" s="95">
        <v>8.44</v>
      </c>
    </row>
    <row r="14" spans="1:16" ht="15" x14ac:dyDescent="0.25">
      <c r="M14" s="41" t="s">
        <v>53</v>
      </c>
      <c r="N14" s="95">
        <v>8.5300000000000011</v>
      </c>
      <c r="O14" s="95">
        <v>7.6999999999999993</v>
      </c>
      <c r="P14" s="95">
        <v>9.41</v>
      </c>
    </row>
    <row r="15" spans="1:16" ht="15" x14ac:dyDescent="0.25">
      <c r="M15" s="41" t="s">
        <v>54</v>
      </c>
      <c r="N15" s="95">
        <v>9.3000000000000007</v>
      </c>
      <c r="O15" s="95">
        <v>7.8100000000000005</v>
      </c>
      <c r="P15" s="95">
        <v>10.86</v>
      </c>
    </row>
    <row r="16" spans="1:16" ht="15" x14ac:dyDescent="0.25">
      <c r="M16" s="41" t="s">
        <v>55</v>
      </c>
      <c r="N16" s="95">
        <v>9.19</v>
      </c>
      <c r="O16" s="95">
        <v>8.6000000000000014</v>
      </c>
      <c r="P16" s="95">
        <v>9.84</v>
      </c>
    </row>
    <row r="17" spans="13:16" ht="15" x14ac:dyDescent="0.25">
      <c r="M17" s="41" t="s">
        <v>56</v>
      </c>
      <c r="N17" s="95">
        <v>8.41</v>
      </c>
      <c r="O17" s="95">
        <v>8.14</v>
      </c>
      <c r="P17" s="95">
        <v>8.7100000000000009</v>
      </c>
    </row>
    <row r="18" spans="13:16" ht="15" x14ac:dyDescent="0.25">
      <c r="M18" s="41" t="s">
        <v>58</v>
      </c>
      <c r="N18" s="95">
        <v>7.46</v>
      </c>
      <c r="O18" s="95">
        <v>7.43</v>
      </c>
      <c r="P18" s="95">
        <v>7.5</v>
      </c>
    </row>
    <row r="19" spans="13:16" ht="15" x14ac:dyDescent="0.25">
      <c r="M19" s="41" t="s">
        <v>59</v>
      </c>
      <c r="N19" s="95">
        <v>6.39</v>
      </c>
      <c r="O19" s="95">
        <v>6.46</v>
      </c>
      <c r="P19" s="95">
        <v>6.33</v>
      </c>
    </row>
    <row r="20" spans="13:16" ht="15" x14ac:dyDescent="0.25">
      <c r="M20" s="41" t="s">
        <v>60</v>
      </c>
      <c r="N20" s="95">
        <v>5.45</v>
      </c>
      <c r="O20" s="95">
        <v>5.5500000000000007</v>
      </c>
      <c r="P20" s="95">
        <v>5.33</v>
      </c>
    </row>
    <row r="21" spans="13:16" ht="15" x14ac:dyDescent="0.25">
      <c r="M21" s="41" t="s">
        <v>61</v>
      </c>
      <c r="N21" s="95">
        <v>4.51</v>
      </c>
      <c r="O21" s="95">
        <v>4.75</v>
      </c>
      <c r="P21" s="95">
        <v>4.28</v>
      </c>
    </row>
    <row r="22" spans="13:16" ht="15" x14ac:dyDescent="0.25">
      <c r="M22" s="41" t="s">
        <v>62</v>
      </c>
      <c r="N22" s="95">
        <v>3.86</v>
      </c>
      <c r="O22" s="95">
        <v>4.18</v>
      </c>
      <c r="P22" s="95">
        <v>3.52</v>
      </c>
    </row>
    <row r="23" spans="13:16" ht="15" x14ac:dyDescent="0.25">
      <c r="M23" s="41" t="s">
        <v>63</v>
      </c>
      <c r="N23" s="95">
        <v>3.24</v>
      </c>
      <c r="O23" s="95">
        <v>3.5300000000000002</v>
      </c>
      <c r="P23" s="95">
        <v>2.94</v>
      </c>
    </row>
    <row r="24" spans="13:16" ht="15" x14ac:dyDescent="0.25">
      <c r="M24" s="41" t="s">
        <v>64</v>
      </c>
      <c r="N24" s="95">
        <v>2.6799999999999997</v>
      </c>
      <c r="O24" s="95">
        <v>3.04</v>
      </c>
      <c r="P24" s="95">
        <v>2.2999999999999998</v>
      </c>
    </row>
    <row r="25" spans="13:16" ht="15" x14ac:dyDescent="0.25">
      <c r="M25" s="41" t="s">
        <v>65</v>
      </c>
      <c r="N25" s="95">
        <v>2.21</v>
      </c>
      <c r="O25" s="95">
        <v>2.6</v>
      </c>
      <c r="P25" s="95">
        <v>1.81</v>
      </c>
    </row>
    <row r="26" spans="13:16" ht="15" x14ac:dyDescent="0.25">
      <c r="M26" s="41" t="s">
        <v>66</v>
      </c>
      <c r="N26" s="95">
        <v>1.73</v>
      </c>
      <c r="O26" s="95">
        <v>2.14</v>
      </c>
      <c r="P26" s="95">
        <v>1.31</v>
      </c>
    </row>
    <row r="27" spans="13:16" ht="15" x14ac:dyDescent="0.25">
      <c r="M27" s="41" t="s">
        <v>57</v>
      </c>
      <c r="N27" s="95">
        <v>1.5099999999999998</v>
      </c>
      <c r="O27" s="95">
        <v>1.96</v>
      </c>
      <c r="P27" s="95">
        <v>1.04</v>
      </c>
    </row>
    <row r="28" spans="13:16" ht="15" x14ac:dyDescent="0.25">
      <c r="M28" s="41" t="s">
        <v>67</v>
      </c>
      <c r="N28" s="95">
        <v>1.18</v>
      </c>
      <c r="O28" s="95">
        <v>1.5</v>
      </c>
      <c r="P28" s="95">
        <v>0.85</v>
      </c>
    </row>
    <row r="29" spans="13:16" ht="15" x14ac:dyDescent="0.25">
      <c r="M29" s="41" t="s">
        <v>68</v>
      </c>
      <c r="N29" s="95">
        <v>1.01</v>
      </c>
      <c r="O29" s="95">
        <v>1.3199999999999998</v>
      </c>
      <c r="P29" s="95">
        <v>0.7</v>
      </c>
    </row>
    <row r="30" spans="13:16" ht="15" x14ac:dyDescent="0.25">
      <c r="M30" s="41" t="s">
        <v>69</v>
      </c>
      <c r="N30" s="95">
        <v>0.85</v>
      </c>
      <c r="O30" s="95">
        <v>1.1000000000000001</v>
      </c>
      <c r="P30" s="95">
        <v>0.59</v>
      </c>
    </row>
    <row r="31" spans="13:16" ht="15" x14ac:dyDescent="0.25">
      <c r="M31" s="41" t="s">
        <v>70</v>
      </c>
      <c r="N31" s="95">
        <v>0.74</v>
      </c>
      <c r="O31" s="95">
        <v>0.97</v>
      </c>
      <c r="P31" s="95">
        <v>0.5</v>
      </c>
    </row>
    <row r="32" spans="13:16" ht="15" x14ac:dyDescent="0.25">
      <c r="M32" s="41" t="s">
        <v>71</v>
      </c>
      <c r="N32" s="95">
        <v>0.61</v>
      </c>
      <c r="O32" s="95">
        <v>0.79</v>
      </c>
      <c r="P32" s="95">
        <v>0.43</v>
      </c>
    </row>
    <row r="33" spans="13:16" ht="15" x14ac:dyDescent="0.25">
      <c r="M33" s="41" t="s">
        <v>72</v>
      </c>
      <c r="N33" s="95">
        <v>0.26</v>
      </c>
      <c r="O33" s="95">
        <v>0.34</v>
      </c>
      <c r="P33" s="95">
        <v>0.16</v>
      </c>
    </row>
    <row r="34" spans="13:16" ht="15" x14ac:dyDescent="0.25">
      <c r="M34" s="41" t="s">
        <v>73</v>
      </c>
      <c r="N34" s="95">
        <v>0.44999999999999996</v>
      </c>
      <c r="O34" s="95">
        <v>0.60000000000000009</v>
      </c>
      <c r="P34" s="95">
        <v>0.29000000000000004</v>
      </c>
    </row>
    <row r="35" spans="13:16" ht="15" x14ac:dyDescent="0.25">
      <c r="M35" s="41" t="s">
        <v>74</v>
      </c>
      <c r="N35" s="95">
        <v>0.39</v>
      </c>
      <c r="O35" s="95">
        <v>0.53</v>
      </c>
      <c r="P35" s="95">
        <v>0.26</v>
      </c>
    </row>
    <row r="36" spans="13:16" ht="15" x14ac:dyDescent="0.25">
      <c r="M36" s="41" t="s">
        <v>75</v>
      </c>
      <c r="N36" s="95">
        <v>0.34</v>
      </c>
      <c r="O36" s="95">
        <v>0.46</v>
      </c>
      <c r="P36" s="95">
        <v>0.2</v>
      </c>
    </row>
    <row r="37" spans="13:16" ht="15" x14ac:dyDescent="0.25">
      <c r="M37" s="41" t="s">
        <v>76</v>
      </c>
      <c r="N37" s="95">
        <v>0.32</v>
      </c>
      <c r="O37" s="95">
        <v>0.44</v>
      </c>
      <c r="P37" s="95">
        <v>0.19</v>
      </c>
    </row>
    <row r="38" spans="13:16" ht="15" x14ac:dyDescent="0.25">
      <c r="M38" s="41" t="s">
        <v>77</v>
      </c>
      <c r="N38" s="95">
        <v>0.25</v>
      </c>
      <c r="O38" s="95">
        <v>0.35</v>
      </c>
      <c r="P38" s="95">
        <v>0.14000000000000001</v>
      </c>
    </row>
    <row r="39" spans="13:16" ht="15" x14ac:dyDescent="0.25">
      <c r="M39" s="41" t="s">
        <v>78</v>
      </c>
      <c r="N39" s="95">
        <v>0.22999999999999998</v>
      </c>
      <c r="O39" s="95">
        <v>0.31</v>
      </c>
      <c r="P39" s="95">
        <v>0.13</v>
      </c>
    </row>
    <row r="40" spans="13:16" ht="15" x14ac:dyDescent="0.25">
      <c r="M40" s="41" t="s">
        <v>79</v>
      </c>
      <c r="N40" s="95">
        <v>0.22</v>
      </c>
      <c r="O40" s="95">
        <v>0.28000000000000003</v>
      </c>
      <c r="P40" s="95">
        <v>0.15000000000000002</v>
      </c>
    </row>
    <row r="41" spans="13:16" ht="15" x14ac:dyDescent="0.25">
      <c r="M41" s="41" t="s">
        <v>80</v>
      </c>
      <c r="N41" s="95">
        <v>0.16999999999999998</v>
      </c>
      <c r="O41" s="95">
        <v>0.22999999999999998</v>
      </c>
      <c r="P41" s="95">
        <v>0.1</v>
      </c>
    </row>
    <row r="42" spans="13:16" ht="15" x14ac:dyDescent="0.25">
      <c r="M42" s="41" t="s">
        <v>81</v>
      </c>
      <c r="N42" s="95">
        <v>2.12</v>
      </c>
      <c r="O42" s="95">
        <v>3.06</v>
      </c>
      <c r="P42" s="95">
        <v>1.1299999999999999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workbookViewId="0"/>
  </sheetViews>
  <sheetFormatPr defaultRowHeight="12.75" x14ac:dyDescent="0.2"/>
  <cols>
    <col min="11" max="11" width="16.28515625" customWidth="1"/>
    <col min="12" max="12" width="9.140625" customWidth="1"/>
    <col min="13" max="13" width="15.28515625" customWidth="1"/>
  </cols>
  <sheetData>
    <row r="1" spans="1:24" x14ac:dyDescent="0.2">
      <c r="A1" s="5" t="s">
        <v>266</v>
      </c>
    </row>
    <row r="2" spans="1:24" x14ac:dyDescent="0.2">
      <c r="A2" s="6" t="s">
        <v>265</v>
      </c>
    </row>
    <row r="3" spans="1:24" ht="15" x14ac:dyDescent="0.25">
      <c r="M3" s="82" t="s">
        <v>298</v>
      </c>
      <c r="N3" s="81" t="s">
        <v>299</v>
      </c>
      <c r="O3" s="83"/>
      <c r="P3" s="83"/>
    </row>
    <row r="4" spans="1:24" ht="15" x14ac:dyDescent="0.25">
      <c r="M4" s="41">
        <v>2020</v>
      </c>
      <c r="N4" s="43" t="s">
        <v>4</v>
      </c>
      <c r="O4" s="43" t="s">
        <v>5</v>
      </c>
      <c r="P4" s="43" t="s">
        <v>6</v>
      </c>
      <c r="Q4" s="43" t="s">
        <v>7</v>
      </c>
      <c r="R4" s="43" t="s">
        <v>8</v>
      </c>
      <c r="S4" s="43" t="s">
        <v>9</v>
      </c>
      <c r="T4" s="43" t="s">
        <v>10</v>
      </c>
      <c r="U4" s="43" t="s">
        <v>11</v>
      </c>
      <c r="V4" s="43" t="s">
        <v>12</v>
      </c>
      <c r="W4" s="43" t="s">
        <v>13</v>
      </c>
      <c r="X4" s="43" t="s">
        <v>14</v>
      </c>
    </row>
    <row r="5" spans="1:24" ht="15" x14ac:dyDescent="0.25">
      <c r="M5" s="41" t="s">
        <v>82</v>
      </c>
      <c r="N5" s="41">
        <v>3.8</v>
      </c>
      <c r="O5" s="41">
        <v>50.8</v>
      </c>
      <c r="P5" s="41">
        <v>85.2</v>
      </c>
      <c r="Q5" s="41">
        <v>89</v>
      </c>
      <c r="R5" s="41">
        <v>86.4</v>
      </c>
      <c r="S5" s="41">
        <v>88.6</v>
      </c>
      <c r="T5" s="41">
        <v>87.2</v>
      </c>
      <c r="U5" s="41">
        <v>83.9</v>
      </c>
      <c r="V5" s="41">
        <v>80.7</v>
      </c>
      <c r="W5" s="41">
        <v>42</v>
      </c>
      <c r="X5" s="41">
        <v>6.3</v>
      </c>
    </row>
    <row r="6" spans="1:24" ht="15" x14ac:dyDescent="0.25">
      <c r="M6" s="41" t="s">
        <v>83</v>
      </c>
      <c r="N6" s="41">
        <v>2.2999999999999998</v>
      </c>
      <c r="O6" s="41">
        <v>29.4</v>
      </c>
      <c r="P6" s="41">
        <v>60.1</v>
      </c>
      <c r="Q6" s="41">
        <v>63.1</v>
      </c>
      <c r="R6" s="41">
        <v>70.5</v>
      </c>
      <c r="S6" s="41">
        <v>81.099999999999994</v>
      </c>
      <c r="T6" s="41">
        <v>86.2</v>
      </c>
      <c r="U6" s="41">
        <v>82.5</v>
      </c>
      <c r="V6" s="41">
        <v>76.2</v>
      </c>
      <c r="W6" s="41">
        <v>35</v>
      </c>
      <c r="X6" s="41">
        <v>3.3</v>
      </c>
    </row>
    <row r="32" spans="1:17" ht="15" x14ac:dyDescent="0.25">
      <c r="A32" s="5" t="s">
        <v>271</v>
      </c>
      <c r="N32" s="82" t="s">
        <v>309</v>
      </c>
      <c r="O32" s="82"/>
      <c r="P32" s="84"/>
      <c r="Q32" s="84"/>
    </row>
    <row r="33" spans="1:16" x14ac:dyDescent="0.2">
      <c r="A33" s="6" t="s">
        <v>272</v>
      </c>
    </row>
    <row r="34" spans="1:16" ht="15" x14ac:dyDescent="0.25">
      <c r="N34" s="40"/>
      <c r="O34" s="41">
        <v>2010</v>
      </c>
      <c r="P34" s="41">
        <v>2020</v>
      </c>
    </row>
    <row r="35" spans="1:16" ht="15" x14ac:dyDescent="0.25">
      <c r="N35" s="41" t="s">
        <v>34</v>
      </c>
      <c r="O35" s="46">
        <v>4.63</v>
      </c>
      <c r="P35" s="46">
        <v>4.71</v>
      </c>
    </row>
    <row r="36" spans="1:16" ht="15" x14ac:dyDescent="0.25">
      <c r="N36" s="41" t="s">
        <v>35</v>
      </c>
      <c r="O36" s="46">
        <v>8.17</v>
      </c>
      <c r="P36" s="46">
        <v>5.18</v>
      </c>
    </row>
    <row r="37" spans="1:16" ht="15" x14ac:dyDescent="0.25">
      <c r="N37" s="41" t="s">
        <v>36</v>
      </c>
      <c r="O37" s="46">
        <v>9.51</v>
      </c>
      <c r="P37" s="46">
        <v>5.39</v>
      </c>
    </row>
    <row r="38" spans="1:16" ht="15" x14ac:dyDescent="0.25">
      <c r="N38" s="41" t="s">
        <v>37</v>
      </c>
      <c r="O38" s="46">
        <v>11.76</v>
      </c>
      <c r="P38" s="46">
        <v>5.5</v>
      </c>
    </row>
    <row r="39" spans="1:16" ht="15" x14ac:dyDescent="0.25">
      <c r="N39" s="41" t="s">
        <v>38</v>
      </c>
      <c r="O39" s="46">
        <v>10.86</v>
      </c>
      <c r="P39" s="46">
        <v>6.53</v>
      </c>
    </row>
    <row r="40" spans="1:16" ht="15" x14ac:dyDescent="0.25">
      <c r="N40" s="41" t="s">
        <v>39</v>
      </c>
      <c r="O40" s="46">
        <v>18.86</v>
      </c>
      <c r="P40" s="46">
        <v>9.83</v>
      </c>
    </row>
    <row r="41" spans="1:16" ht="15" x14ac:dyDescent="0.25">
      <c r="N41" s="41" t="s">
        <v>40</v>
      </c>
      <c r="O41" s="46">
        <v>17.75</v>
      </c>
      <c r="P41" s="46">
        <v>11.39</v>
      </c>
    </row>
    <row r="42" spans="1:16" ht="15" x14ac:dyDescent="0.25">
      <c r="N42" s="41" t="s">
        <v>41</v>
      </c>
      <c r="O42" s="46">
        <v>16.78</v>
      </c>
      <c r="P42" s="46">
        <v>10.55</v>
      </c>
    </row>
    <row r="43" spans="1:16" ht="15" x14ac:dyDescent="0.25">
      <c r="N43" s="41" t="s">
        <v>327</v>
      </c>
      <c r="O43" s="46">
        <v>12.46</v>
      </c>
      <c r="P43" s="46">
        <v>7.57</v>
      </c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6"/>
  <sheetViews>
    <sheetView zoomScaleNormal="100" workbookViewId="0"/>
  </sheetViews>
  <sheetFormatPr defaultRowHeight="12.75" x14ac:dyDescent="0.2"/>
  <cols>
    <col min="1" max="1" width="21.140625" customWidth="1"/>
    <col min="2" max="2" width="10.5703125" customWidth="1"/>
    <col min="3" max="16" width="10.7109375" customWidth="1"/>
    <col min="19" max="19" width="17.5703125" customWidth="1"/>
    <col min="20" max="20" width="13" customWidth="1"/>
  </cols>
  <sheetData>
    <row r="1" spans="1:44" x14ac:dyDescent="0.2">
      <c r="A1" s="5" t="s">
        <v>84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48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</row>
    <row r="2" spans="1:44" ht="15" x14ac:dyDescent="0.25">
      <c r="A2" s="58" t="s">
        <v>85</v>
      </c>
      <c r="B2" s="47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48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</row>
    <row r="3" spans="1:44" x14ac:dyDescent="0.2">
      <c r="B3" s="47"/>
      <c r="C3" s="16"/>
      <c r="D3" s="16"/>
      <c r="E3" s="16"/>
      <c r="F3" s="16"/>
      <c r="G3" s="16"/>
      <c r="H3" s="16"/>
      <c r="I3" s="16"/>
      <c r="J3" s="16"/>
      <c r="K3" s="85" t="s">
        <v>329</v>
      </c>
      <c r="L3" s="120"/>
      <c r="M3" s="120"/>
      <c r="N3" s="123"/>
      <c r="O3" s="83"/>
      <c r="P3" s="83"/>
      <c r="Q3" s="83"/>
      <c r="R3" s="83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</row>
    <row r="4" spans="1:44" x14ac:dyDescent="0.2">
      <c r="B4" s="47"/>
      <c r="C4" s="16"/>
      <c r="D4" s="16"/>
      <c r="E4" s="16"/>
      <c r="F4" s="16"/>
      <c r="G4" s="16"/>
      <c r="H4" s="16"/>
      <c r="I4" s="16"/>
      <c r="J4" s="16"/>
      <c r="R4" s="14"/>
      <c r="S4" s="53"/>
      <c r="T4" s="5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</row>
    <row r="5" spans="1:44" ht="15" x14ac:dyDescent="0.25">
      <c r="B5" s="47"/>
      <c r="C5" s="16"/>
      <c r="D5" s="16"/>
      <c r="E5" s="16"/>
      <c r="F5" s="16"/>
      <c r="G5" s="16"/>
      <c r="H5" s="16"/>
      <c r="I5" s="16"/>
      <c r="J5" s="16"/>
      <c r="K5" s="40"/>
      <c r="L5" s="41">
        <v>2010</v>
      </c>
      <c r="M5" s="57">
        <v>2015</v>
      </c>
      <c r="N5" s="41">
        <v>2020</v>
      </c>
      <c r="O5" s="31" t="s">
        <v>328</v>
      </c>
      <c r="R5" s="14"/>
      <c r="S5" s="53"/>
      <c r="T5" s="5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</row>
    <row r="6" spans="1:44" ht="15" x14ac:dyDescent="0.25">
      <c r="B6" s="47"/>
      <c r="C6" s="16"/>
      <c r="D6" s="16"/>
      <c r="E6" s="16"/>
      <c r="F6" s="16"/>
      <c r="G6" s="16"/>
      <c r="H6" s="16"/>
      <c r="I6" s="16"/>
      <c r="J6" s="16"/>
      <c r="K6" s="41" t="s">
        <v>34</v>
      </c>
      <c r="L6" s="46">
        <v>5.0999999999999996</v>
      </c>
      <c r="M6" s="57">
        <v>7.3</v>
      </c>
      <c r="N6" s="46">
        <v>3.7</v>
      </c>
      <c r="O6" s="17">
        <v>11.4</v>
      </c>
      <c r="R6" s="55"/>
      <c r="S6" s="23"/>
      <c r="T6" s="23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</row>
    <row r="7" spans="1:44" ht="15" x14ac:dyDescent="0.25">
      <c r="B7" s="47"/>
      <c r="C7" s="16"/>
      <c r="D7" s="16"/>
      <c r="E7" s="16"/>
      <c r="F7" s="16"/>
      <c r="G7" s="16"/>
      <c r="H7" s="16"/>
      <c r="I7" s="16"/>
      <c r="J7" s="16"/>
      <c r="K7" s="41" t="s">
        <v>35</v>
      </c>
      <c r="L7" s="46">
        <v>6.7</v>
      </c>
      <c r="M7" s="57">
        <v>7.9</v>
      </c>
      <c r="N7" s="46">
        <v>9</v>
      </c>
      <c r="O7" s="17">
        <v>11.4</v>
      </c>
      <c r="R7" s="55"/>
      <c r="S7" s="23"/>
      <c r="T7" s="23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</row>
    <row r="8" spans="1:44" ht="15" x14ac:dyDescent="0.25">
      <c r="B8" s="47"/>
      <c r="C8" s="16"/>
      <c r="D8" s="16"/>
      <c r="E8" s="16"/>
      <c r="F8" s="16"/>
      <c r="G8" s="16"/>
      <c r="H8" s="16"/>
      <c r="I8" s="16"/>
      <c r="J8" s="16"/>
      <c r="K8" s="41" t="s">
        <v>36</v>
      </c>
      <c r="L8" s="46">
        <v>10.1</v>
      </c>
      <c r="M8" s="57">
        <v>8.6999999999999993</v>
      </c>
      <c r="N8" s="46">
        <v>5.2</v>
      </c>
      <c r="O8" s="17">
        <v>11.4</v>
      </c>
      <c r="R8" s="55"/>
      <c r="S8" s="23"/>
      <c r="T8" s="23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</row>
    <row r="9" spans="1:44" ht="15" x14ac:dyDescent="0.25">
      <c r="B9" s="47"/>
      <c r="C9" s="16"/>
      <c r="D9" s="16"/>
      <c r="E9" s="16"/>
      <c r="F9" s="16"/>
      <c r="G9" s="16"/>
      <c r="H9" s="16"/>
      <c r="I9" s="16"/>
      <c r="J9" s="16"/>
      <c r="K9" s="41" t="s">
        <v>37</v>
      </c>
      <c r="L9" s="46">
        <v>13.2</v>
      </c>
      <c r="M9" s="57">
        <v>13.2</v>
      </c>
      <c r="N9" s="46">
        <v>7.2</v>
      </c>
      <c r="O9" s="17">
        <v>11.4</v>
      </c>
      <c r="R9" s="55"/>
      <c r="S9" s="23"/>
      <c r="T9" s="2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</row>
    <row r="10" spans="1:44" ht="15" x14ac:dyDescent="0.25">
      <c r="B10" s="47"/>
      <c r="C10" s="16"/>
      <c r="D10" s="16"/>
      <c r="E10" s="16"/>
      <c r="F10" s="16"/>
      <c r="G10" s="16"/>
      <c r="H10" s="16"/>
      <c r="I10" s="16"/>
      <c r="J10" s="16"/>
      <c r="K10" s="41" t="s">
        <v>38</v>
      </c>
      <c r="L10" s="46">
        <v>9.6</v>
      </c>
      <c r="M10" s="57">
        <v>13.4</v>
      </c>
      <c r="N10" s="46">
        <v>11.6</v>
      </c>
      <c r="O10" s="17">
        <v>11.4</v>
      </c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</row>
    <row r="11" spans="1:44" ht="15" x14ac:dyDescent="0.25">
      <c r="B11" s="47"/>
      <c r="C11" s="16"/>
      <c r="D11" s="16"/>
      <c r="E11" s="16"/>
      <c r="F11" s="16"/>
      <c r="G11" s="16"/>
      <c r="H11" s="16"/>
      <c r="I11" s="16"/>
      <c r="J11" s="16"/>
      <c r="K11" s="41" t="s">
        <v>39</v>
      </c>
      <c r="L11" s="46">
        <v>16.899999999999999</v>
      </c>
      <c r="M11" s="57">
        <v>16.399999999999999</v>
      </c>
      <c r="N11" s="46">
        <v>18.3</v>
      </c>
      <c r="O11" s="17">
        <v>11.4</v>
      </c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</row>
    <row r="12" spans="1:44" ht="15" x14ac:dyDescent="0.25">
      <c r="B12" s="47"/>
      <c r="C12" s="16"/>
      <c r="D12" s="16"/>
      <c r="E12" s="16"/>
      <c r="F12" s="16"/>
      <c r="G12" s="16"/>
      <c r="H12" s="16"/>
      <c r="I12" s="16"/>
      <c r="J12" s="16"/>
      <c r="K12" s="41" t="s">
        <v>40</v>
      </c>
      <c r="L12" s="46">
        <v>18.7</v>
      </c>
      <c r="M12" s="57">
        <v>16.399999999999999</v>
      </c>
      <c r="N12" s="46">
        <v>17.2</v>
      </c>
      <c r="O12" s="17">
        <v>11.4</v>
      </c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</row>
    <row r="13" spans="1:44" ht="15" x14ac:dyDescent="0.25">
      <c r="B13" s="47"/>
      <c r="C13" s="16"/>
      <c r="D13" s="16"/>
      <c r="E13" s="16"/>
      <c r="F13" s="16"/>
      <c r="G13" s="16"/>
      <c r="H13" s="16"/>
      <c r="I13" s="16"/>
      <c r="J13" s="16"/>
      <c r="K13" s="41" t="s">
        <v>41</v>
      </c>
      <c r="L13" s="46">
        <v>12.7</v>
      </c>
      <c r="M13" s="57">
        <v>12.5</v>
      </c>
      <c r="N13" s="46">
        <v>15.8</v>
      </c>
      <c r="O13" s="17">
        <v>11.4</v>
      </c>
      <c r="R13" s="14"/>
      <c r="S13" s="14"/>
      <c r="T13" s="14"/>
      <c r="U13" s="14"/>
      <c r="V13" s="55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</row>
    <row r="14" spans="1:44" ht="15" x14ac:dyDescent="0.25">
      <c r="B14" s="47"/>
      <c r="C14" s="16"/>
      <c r="D14" s="16"/>
      <c r="E14" s="16"/>
      <c r="F14" s="16"/>
      <c r="G14" s="16"/>
      <c r="H14" s="16"/>
      <c r="I14" s="16"/>
      <c r="J14" s="16"/>
      <c r="K14" s="41" t="s">
        <v>0</v>
      </c>
      <c r="L14" s="46">
        <v>12</v>
      </c>
      <c r="M14" s="57">
        <v>12.3</v>
      </c>
      <c r="N14" s="46">
        <v>11.4</v>
      </c>
      <c r="O14" s="17">
        <v>11.4</v>
      </c>
      <c r="R14" s="14"/>
      <c r="S14" s="55"/>
      <c r="T14" s="55"/>
      <c r="U14" s="55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</row>
    <row r="15" spans="1:44" x14ac:dyDescent="0.2">
      <c r="B15" s="47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48"/>
      <c r="P15" s="14"/>
      <c r="Q15" s="14"/>
      <c r="R15" s="14"/>
      <c r="S15" s="55"/>
      <c r="T15" s="55"/>
      <c r="U15" s="55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</row>
    <row r="16" spans="1:44" x14ac:dyDescent="0.2">
      <c r="B16" s="47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48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</row>
    <row r="17" spans="1:44" x14ac:dyDescent="0.2">
      <c r="B17" s="49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1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</row>
    <row r="18" spans="1:44" x14ac:dyDescent="0.2"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</row>
    <row r="19" spans="1:44" x14ac:dyDescent="0.2"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</row>
    <row r="20" spans="1:44" x14ac:dyDescent="0.2"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</row>
    <row r="21" spans="1:44" x14ac:dyDescent="0.2"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</row>
    <row r="22" spans="1:44" x14ac:dyDescent="0.2"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</row>
    <row r="23" spans="1:44" x14ac:dyDescent="0.2"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</row>
    <row r="29" spans="1:44" x14ac:dyDescent="0.2">
      <c r="A29" s="5" t="s">
        <v>86</v>
      </c>
    </row>
    <row r="30" spans="1:44" ht="15" x14ac:dyDescent="0.25">
      <c r="A30" s="58" t="s">
        <v>87</v>
      </c>
    </row>
    <row r="32" spans="1:44" x14ac:dyDescent="0.2">
      <c r="L32" s="85" t="s">
        <v>330</v>
      </c>
      <c r="M32" s="83"/>
      <c r="N32" s="83"/>
      <c r="O32" s="83"/>
      <c r="P32" s="83"/>
      <c r="Q32" s="83"/>
      <c r="R32" s="83"/>
      <c r="S32" s="83"/>
    </row>
    <row r="33" spans="12:27" x14ac:dyDescent="0.2">
      <c r="L33" t="s">
        <v>88</v>
      </c>
    </row>
    <row r="34" spans="12:27" x14ac:dyDescent="0.2">
      <c r="L34" s="40"/>
      <c r="M34" s="61">
        <v>2007</v>
      </c>
      <c r="N34" s="61">
        <v>2008</v>
      </c>
      <c r="O34" s="61">
        <v>2009</v>
      </c>
      <c r="P34" s="61">
        <v>2010</v>
      </c>
      <c r="Q34" s="61">
        <v>2011</v>
      </c>
      <c r="R34" s="61">
        <v>2012</v>
      </c>
      <c r="S34" s="61">
        <v>2013</v>
      </c>
      <c r="T34" s="61">
        <v>2014</v>
      </c>
      <c r="U34" s="61">
        <v>2015</v>
      </c>
      <c r="V34" s="61">
        <v>2016</v>
      </c>
      <c r="W34" s="61">
        <v>2017</v>
      </c>
      <c r="X34" s="61">
        <v>2018</v>
      </c>
      <c r="Y34" s="61">
        <v>2019</v>
      </c>
      <c r="Z34" s="61">
        <v>2020</v>
      </c>
    </row>
    <row r="35" spans="12:27" x14ac:dyDescent="0.2">
      <c r="L35" s="40" t="s">
        <v>90</v>
      </c>
      <c r="M35" s="59">
        <v>59</v>
      </c>
      <c r="N35" s="59">
        <v>58.2</v>
      </c>
      <c r="O35" s="59">
        <v>58.7</v>
      </c>
      <c r="P35" s="59">
        <v>55.8</v>
      </c>
      <c r="Q35" s="59">
        <v>56.3</v>
      </c>
      <c r="R35" s="59">
        <v>52.5</v>
      </c>
      <c r="S35" s="59">
        <v>53.3</v>
      </c>
      <c r="T35" s="59">
        <v>47.9</v>
      </c>
      <c r="U35" s="59">
        <v>50.6</v>
      </c>
      <c r="V35" s="59">
        <v>58.4</v>
      </c>
      <c r="W35" s="59">
        <v>62.8</v>
      </c>
      <c r="X35" s="59">
        <v>64.3</v>
      </c>
      <c r="Y35" s="59">
        <v>69.3</v>
      </c>
      <c r="Z35" s="40">
        <v>72.2</v>
      </c>
    </row>
    <row r="36" spans="12:27" x14ac:dyDescent="0.2">
      <c r="L36" s="40" t="s">
        <v>89</v>
      </c>
      <c r="M36" s="59">
        <v>58.7</v>
      </c>
      <c r="N36" s="59">
        <v>55.1</v>
      </c>
      <c r="O36" s="59">
        <v>53.8</v>
      </c>
      <c r="P36" s="59">
        <v>47.6</v>
      </c>
      <c r="Q36" s="59">
        <v>49.5</v>
      </c>
      <c r="R36" s="59">
        <v>48</v>
      </c>
      <c r="S36" s="59">
        <v>47.4</v>
      </c>
      <c r="T36" s="59">
        <v>47</v>
      </c>
      <c r="U36" s="59">
        <v>48.9</v>
      </c>
      <c r="V36" s="59">
        <v>47.7</v>
      </c>
      <c r="W36" s="59">
        <v>48.9</v>
      </c>
      <c r="X36" s="59">
        <v>49.8</v>
      </c>
      <c r="Y36" s="59">
        <v>52.8</v>
      </c>
      <c r="Z36" s="40">
        <v>55.9</v>
      </c>
    </row>
    <row r="37" spans="12:27" x14ac:dyDescent="0.2">
      <c r="L37" s="40" t="s">
        <v>91</v>
      </c>
      <c r="M37" s="59">
        <v>71.5</v>
      </c>
      <c r="N37" s="59">
        <v>70.8</v>
      </c>
      <c r="O37" s="59">
        <v>69.8</v>
      </c>
      <c r="P37" s="59">
        <v>69.2</v>
      </c>
      <c r="Q37" s="59">
        <v>69</v>
      </c>
      <c r="R37" s="59">
        <v>66.900000000000006</v>
      </c>
      <c r="S37" s="59">
        <v>66.2</v>
      </c>
      <c r="T37" s="59">
        <v>66</v>
      </c>
      <c r="U37" s="59">
        <v>65.099999999999994</v>
      </c>
      <c r="V37" s="59">
        <v>64.8</v>
      </c>
      <c r="W37" s="59">
        <v>65.7</v>
      </c>
      <c r="X37" s="59">
        <v>63.9</v>
      </c>
      <c r="Y37" s="59">
        <v>62.4</v>
      </c>
      <c r="Z37" s="40">
        <v>61.3</v>
      </c>
    </row>
    <row r="38" spans="12:27" x14ac:dyDescent="0.2">
      <c r="L38" s="40" t="s">
        <v>92</v>
      </c>
      <c r="M38" s="59">
        <v>29.8</v>
      </c>
      <c r="N38" s="59">
        <v>34.5</v>
      </c>
      <c r="O38" s="59">
        <v>33.4</v>
      </c>
      <c r="P38" s="59">
        <v>34.299999999999997</v>
      </c>
      <c r="Q38" s="59">
        <v>31.3</v>
      </c>
      <c r="R38" s="59">
        <v>29.5</v>
      </c>
      <c r="S38" s="59">
        <v>31.1</v>
      </c>
      <c r="T38" s="59">
        <v>30</v>
      </c>
      <c r="U38" s="59">
        <v>30.5</v>
      </c>
      <c r="V38" s="59">
        <v>31.4</v>
      </c>
      <c r="W38" s="59">
        <v>33.4</v>
      </c>
      <c r="X38" s="59">
        <v>31.2</v>
      </c>
      <c r="Y38" s="59">
        <v>31.7</v>
      </c>
      <c r="Z38" s="40">
        <v>32.700000000000003</v>
      </c>
    </row>
    <row r="39" spans="12:27" x14ac:dyDescent="0.2">
      <c r="L39" s="40" t="s">
        <v>94</v>
      </c>
      <c r="M39" s="59">
        <v>60.3</v>
      </c>
      <c r="N39" s="59">
        <v>65</v>
      </c>
      <c r="O39" s="59">
        <v>55.3</v>
      </c>
      <c r="P39" s="59">
        <v>53.6</v>
      </c>
      <c r="Q39" s="59">
        <v>50.6</v>
      </c>
      <c r="R39" s="59">
        <v>52.1</v>
      </c>
      <c r="S39" s="59">
        <v>54.9</v>
      </c>
      <c r="T39" s="59">
        <v>60.8</v>
      </c>
      <c r="U39" s="59">
        <v>65.7</v>
      </c>
      <c r="V39" s="59">
        <v>60.4</v>
      </c>
      <c r="W39" s="59">
        <v>62.4</v>
      </c>
      <c r="X39" s="59">
        <v>64.7</v>
      </c>
      <c r="Y39" s="59">
        <v>67.099999999999994</v>
      </c>
      <c r="Z39" s="59">
        <v>66</v>
      </c>
    </row>
    <row r="40" spans="12:27" x14ac:dyDescent="0.2">
      <c r="L40" s="40" t="s">
        <v>93</v>
      </c>
      <c r="M40" s="59">
        <v>88.4</v>
      </c>
      <c r="N40" s="59">
        <v>100.6</v>
      </c>
      <c r="O40" s="59">
        <v>102.5</v>
      </c>
      <c r="P40" s="59">
        <v>94.6</v>
      </c>
      <c r="Q40" s="59">
        <v>100.6</v>
      </c>
      <c r="R40" s="59">
        <v>100.9</v>
      </c>
      <c r="S40" s="59">
        <v>104.7</v>
      </c>
      <c r="T40" s="59">
        <v>104.7</v>
      </c>
      <c r="U40" s="59">
        <v>100.9</v>
      </c>
      <c r="V40" s="59">
        <v>108.2</v>
      </c>
      <c r="W40" s="59">
        <v>103.3</v>
      </c>
      <c r="X40" s="59">
        <v>105.5</v>
      </c>
      <c r="Y40" s="59">
        <v>106.9</v>
      </c>
      <c r="Z40" s="40">
        <v>106.5</v>
      </c>
    </row>
    <row r="43" spans="12:27" x14ac:dyDescent="0.2"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7"/>
      <c r="Y43" s="106"/>
      <c r="Z43" s="106"/>
      <c r="AA43" s="15"/>
    </row>
    <row r="44" spans="12:27" x14ac:dyDescent="0.2"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7"/>
      <c r="Y44" s="106"/>
      <c r="Z44" s="106"/>
      <c r="AA44" s="15"/>
    </row>
    <row r="45" spans="12:27" x14ac:dyDescent="0.2"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2:27" x14ac:dyDescent="0.2"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5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workbookViewId="0"/>
  </sheetViews>
  <sheetFormatPr defaultRowHeight="12.75" x14ac:dyDescent="0.2"/>
  <cols>
    <col min="1" max="1" width="77.42578125" customWidth="1"/>
  </cols>
  <sheetData>
    <row r="1" spans="1:19" x14ac:dyDescent="0.2">
      <c r="A1" s="5" t="s">
        <v>267</v>
      </c>
      <c r="C1" s="2"/>
    </row>
    <row r="2" spans="1:19" x14ac:dyDescent="0.2">
      <c r="A2" t="s">
        <v>95</v>
      </c>
    </row>
    <row r="4" spans="1:19" x14ac:dyDescent="0.2">
      <c r="F4" s="85" t="s">
        <v>331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</row>
    <row r="6" spans="1:19" x14ac:dyDescent="0.2">
      <c r="F6" s="40" t="s">
        <v>96</v>
      </c>
      <c r="G6" s="59">
        <v>3.6078789392543085</v>
      </c>
      <c r="H6" s="60">
        <f>4053+136</f>
        <v>4189</v>
      </c>
    </row>
    <row r="7" spans="1:19" x14ac:dyDescent="0.2">
      <c r="F7" s="40" t="s">
        <v>97</v>
      </c>
      <c r="G7" s="59">
        <v>19.152161368392949</v>
      </c>
      <c r="H7" s="60">
        <f>21259+978</f>
        <v>22237</v>
      </c>
    </row>
    <row r="8" spans="1:19" x14ac:dyDescent="0.2">
      <c r="F8" s="40" t="s">
        <v>102</v>
      </c>
      <c r="G8" s="59">
        <v>3.2625078591299403</v>
      </c>
      <c r="H8" s="60">
        <f>3242+546</f>
        <v>3788</v>
      </c>
    </row>
    <row r="9" spans="1:19" x14ac:dyDescent="0.2">
      <c r="F9" s="40" t="s">
        <v>98</v>
      </c>
      <c r="G9" s="59">
        <v>13.387651046017897</v>
      </c>
      <c r="H9" s="60">
        <f>12231+3313</f>
        <v>15544</v>
      </c>
    </row>
    <row r="10" spans="1:19" x14ac:dyDescent="0.2">
      <c r="F10" s="40" t="s">
        <v>99</v>
      </c>
      <c r="G10" s="59">
        <v>55.199083603917074</v>
      </c>
      <c r="H10" s="60">
        <f>50258+13832</f>
        <v>64090</v>
      </c>
    </row>
    <row r="11" spans="1:19" x14ac:dyDescent="0.2">
      <c r="F11" s="40" t="s">
        <v>100</v>
      </c>
      <c r="G11" s="59">
        <v>2.4873607965066706</v>
      </c>
      <c r="H11" s="60">
        <f>2764+124</f>
        <v>2888</v>
      </c>
    </row>
    <row r="12" spans="1:19" x14ac:dyDescent="0.2">
      <c r="F12" s="40" t="s">
        <v>101</v>
      </c>
      <c r="G12" s="59">
        <v>2.9033563867811587</v>
      </c>
      <c r="H12" s="60">
        <f>2196+1175</f>
        <v>3371</v>
      </c>
    </row>
    <row r="13" spans="1:19" x14ac:dyDescent="0.2">
      <c r="F13" s="40"/>
      <c r="G13" s="59">
        <f>H13*100/$H$13</f>
        <v>100</v>
      </c>
      <c r="H13" s="60">
        <f>SUM(H6:H12)</f>
        <v>116107</v>
      </c>
    </row>
    <row r="32" spans="1:1" x14ac:dyDescent="0.2">
      <c r="A32" s="5" t="s">
        <v>106</v>
      </c>
    </row>
    <row r="33" spans="1:16" x14ac:dyDescent="0.2">
      <c r="A33" t="s">
        <v>107</v>
      </c>
    </row>
    <row r="35" spans="1:16" x14ac:dyDescent="0.2">
      <c r="H35" s="83" t="s">
        <v>332</v>
      </c>
      <c r="I35" s="83"/>
      <c r="J35" s="83"/>
      <c r="K35" s="83"/>
      <c r="L35" s="83"/>
      <c r="M35" s="83"/>
      <c r="N35" s="83"/>
      <c r="O35" s="83"/>
      <c r="P35" s="83"/>
    </row>
    <row r="37" spans="1:16" x14ac:dyDescent="0.2">
      <c r="H37" s="40"/>
      <c r="I37" s="61">
        <v>2016</v>
      </c>
      <c r="J37" s="61">
        <v>2018</v>
      </c>
      <c r="K37" s="61">
        <v>2020</v>
      </c>
    </row>
    <row r="38" spans="1:16" x14ac:dyDescent="0.2">
      <c r="H38" s="40" t="s">
        <v>103</v>
      </c>
      <c r="I38" s="40">
        <v>43</v>
      </c>
      <c r="J38" s="40">
        <v>41</v>
      </c>
      <c r="K38" s="40">
        <v>43</v>
      </c>
    </row>
    <row r="39" spans="1:16" x14ac:dyDescent="0.2">
      <c r="H39" s="40" t="s">
        <v>104</v>
      </c>
      <c r="I39" s="40">
        <v>62</v>
      </c>
      <c r="J39" s="40">
        <v>62</v>
      </c>
      <c r="K39" s="40">
        <v>70</v>
      </c>
    </row>
    <row r="40" spans="1:16" x14ac:dyDescent="0.2">
      <c r="H40" s="40" t="s">
        <v>105</v>
      </c>
      <c r="I40" s="40">
        <v>54</v>
      </c>
      <c r="J40" s="40">
        <v>56</v>
      </c>
      <c r="K40" s="40">
        <v>68</v>
      </c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/>
  </sheetViews>
  <sheetFormatPr defaultRowHeight="12.75" x14ac:dyDescent="0.2"/>
  <cols>
    <col min="1" max="1" width="88.85546875" customWidth="1"/>
    <col min="3" max="3" width="71" customWidth="1"/>
  </cols>
  <sheetData>
    <row r="1" spans="1:4" x14ac:dyDescent="0.2">
      <c r="A1" s="5" t="s">
        <v>132</v>
      </c>
    </row>
    <row r="2" spans="1:4" x14ac:dyDescent="0.2">
      <c r="A2" t="s">
        <v>133</v>
      </c>
    </row>
    <row r="4" spans="1:4" x14ac:dyDescent="0.2">
      <c r="C4" s="83" t="s">
        <v>333</v>
      </c>
      <c r="D4" s="83"/>
    </row>
    <row r="5" spans="1:4" x14ac:dyDescent="0.2">
      <c r="C5" t="s">
        <v>297</v>
      </c>
    </row>
    <row r="6" spans="1:4" x14ac:dyDescent="0.2">
      <c r="D6" s="22">
        <v>2020</v>
      </c>
    </row>
    <row r="7" spans="1:4" x14ac:dyDescent="0.2">
      <c r="C7" s="40" t="s">
        <v>108</v>
      </c>
      <c r="D7" s="111">
        <v>4</v>
      </c>
    </row>
    <row r="8" spans="1:4" x14ac:dyDescent="0.2">
      <c r="C8" s="40" t="s">
        <v>109</v>
      </c>
      <c r="D8" s="111">
        <v>69</v>
      </c>
    </row>
    <row r="9" spans="1:4" x14ac:dyDescent="0.2">
      <c r="C9" s="40" t="s">
        <v>110</v>
      </c>
      <c r="D9" s="111">
        <v>3</v>
      </c>
    </row>
    <row r="10" spans="1:4" x14ac:dyDescent="0.2">
      <c r="C10" s="40" t="s">
        <v>269</v>
      </c>
      <c r="D10" s="111">
        <v>3</v>
      </c>
    </row>
    <row r="11" spans="1:4" x14ac:dyDescent="0.2">
      <c r="C11" s="40" t="s">
        <v>111</v>
      </c>
      <c r="D11" s="111">
        <v>3</v>
      </c>
    </row>
    <row r="12" spans="1:4" x14ac:dyDescent="0.2">
      <c r="C12" s="40" t="s">
        <v>281</v>
      </c>
      <c r="D12" s="111">
        <v>300</v>
      </c>
    </row>
    <row r="13" spans="1:4" x14ac:dyDescent="0.2">
      <c r="C13" s="40" t="s">
        <v>112</v>
      </c>
      <c r="D13" s="111">
        <v>90</v>
      </c>
    </row>
    <row r="33" spans="1:6" x14ac:dyDescent="0.2">
      <c r="A33" s="5" t="s">
        <v>116</v>
      </c>
    </row>
    <row r="34" spans="1:6" x14ac:dyDescent="0.2">
      <c r="A34" s="6" t="s">
        <v>117</v>
      </c>
    </row>
    <row r="36" spans="1:6" x14ac:dyDescent="0.2">
      <c r="C36" s="83" t="s">
        <v>334</v>
      </c>
      <c r="D36" s="83"/>
    </row>
    <row r="37" spans="1:6" x14ac:dyDescent="0.2">
      <c r="C37" s="40"/>
      <c r="D37" s="61">
        <v>2016</v>
      </c>
      <c r="E37" s="61">
        <v>2018</v>
      </c>
      <c r="F37" s="61">
        <v>2020</v>
      </c>
    </row>
    <row r="38" spans="1:6" x14ac:dyDescent="0.2">
      <c r="C38" s="40" t="s">
        <v>284</v>
      </c>
      <c r="D38" s="60">
        <v>18375</v>
      </c>
      <c r="E38" s="60">
        <v>18367</v>
      </c>
      <c r="F38" s="60">
        <v>18175</v>
      </c>
    </row>
    <row r="39" spans="1:6" x14ac:dyDescent="0.2">
      <c r="C39" s="40" t="s">
        <v>120</v>
      </c>
      <c r="D39" s="60">
        <v>9532</v>
      </c>
      <c r="E39" s="60">
        <v>9936</v>
      </c>
      <c r="F39" s="60">
        <v>9733</v>
      </c>
    </row>
    <row r="40" spans="1:6" x14ac:dyDescent="0.2">
      <c r="C40" s="40" t="s">
        <v>113</v>
      </c>
      <c r="D40" s="60">
        <v>2001</v>
      </c>
      <c r="E40" s="60">
        <v>1999</v>
      </c>
      <c r="F40" s="60">
        <v>1867</v>
      </c>
    </row>
    <row r="41" spans="1:6" x14ac:dyDescent="0.2">
      <c r="C41" s="40" t="s">
        <v>114</v>
      </c>
      <c r="D41" s="60">
        <v>12186</v>
      </c>
      <c r="E41" s="60">
        <v>10813</v>
      </c>
      <c r="F41" s="60">
        <v>11192</v>
      </c>
    </row>
    <row r="42" spans="1:6" x14ac:dyDescent="0.2">
      <c r="C42" s="40" t="s">
        <v>115</v>
      </c>
      <c r="D42" s="60">
        <v>2073</v>
      </c>
      <c r="E42" s="60">
        <v>2618</v>
      </c>
      <c r="F42" s="60">
        <v>1989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8"/>
  <sheetViews>
    <sheetView workbookViewId="0"/>
  </sheetViews>
  <sheetFormatPr defaultRowHeight="12.75" x14ac:dyDescent="0.2"/>
  <cols>
    <col min="1" max="1" width="9.140625" customWidth="1"/>
    <col min="18" max="18" width="22.5703125" customWidth="1"/>
    <col min="19" max="19" width="10.42578125" customWidth="1"/>
    <col min="20" max="20" width="9.7109375" customWidth="1"/>
    <col min="34" max="34" width="25.85546875" customWidth="1"/>
  </cols>
  <sheetData>
    <row r="1" spans="1:49" ht="15" x14ac:dyDescent="0.25">
      <c r="A1" s="7" t="s">
        <v>138</v>
      </c>
    </row>
    <row r="2" spans="1:49" ht="15" x14ac:dyDescent="0.25">
      <c r="A2" s="8" t="s">
        <v>139</v>
      </c>
    </row>
    <row r="5" spans="1:49" x14ac:dyDescent="0.2">
      <c r="P5" s="83" t="s">
        <v>296</v>
      </c>
      <c r="Q5" s="83"/>
      <c r="R5" s="83"/>
      <c r="S5" s="83"/>
    </row>
    <row r="6" spans="1:49" x14ac:dyDescent="0.2">
      <c r="P6" s="65" t="s">
        <v>336</v>
      </c>
    </row>
    <row r="7" spans="1:49" ht="15" x14ac:dyDescent="0.25">
      <c r="S7" s="43">
        <v>2006</v>
      </c>
      <c r="T7" s="43">
        <v>2007</v>
      </c>
      <c r="U7" s="43">
        <v>2008</v>
      </c>
      <c r="V7" s="43">
        <v>2009</v>
      </c>
      <c r="W7" s="43">
        <v>2010</v>
      </c>
      <c r="X7" s="43">
        <v>2011</v>
      </c>
      <c r="Y7" s="43">
        <v>2012</v>
      </c>
      <c r="Z7" s="43">
        <v>2013</v>
      </c>
      <c r="AA7" s="43">
        <v>2014</v>
      </c>
      <c r="AB7" s="43">
        <v>2015</v>
      </c>
      <c r="AC7" s="43">
        <v>2016</v>
      </c>
      <c r="AD7" s="43">
        <v>2017</v>
      </c>
      <c r="AE7" s="43">
        <v>2018</v>
      </c>
      <c r="AF7" s="43">
        <v>2019</v>
      </c>
      <c r="AG7" s="43">
        <v>2020</v>
      </c>
      <c r="AH7" s="40"/>
      <c r="AI7" s="43">
        <v>2006</v>
      </c>
      <c r="AJ7" s="43">
        <v>2007</v>
      </c>
      <c r="AK7" s="43">
        <v>2008</v>
      </c>
      <c r="AL7" s="43">
        <v>2009</v>
      </c>
      <c r="AM7" s="43">
        <v>2010</v>
      </c>
      <c r="AN7" s="43">
        <v>2011</v>
      </c>
      <c r="AO7" s="43">
        <v>2012</v>
      </c>
      <c r="AP7" s="43">
        <v>2013</v>
      </c>
      <c r="AQ7" s="43">
        <v>2014</v>
      </c>
      <c r="AR7" s="43">
        <v>2015</v>
      </c>
      <c r="AS7" s="43">
        <v>2016</v>
      </c>
      <c r="AT7" s="43">
        <v>2017</v>
      </c>
      <c r="AU7" s="43">
        <v>2018</v>
      </c>
      <c r="AV7" s="43">
        <v>2019</v>
      </c>
      <c r="AW7" s="43">
        <v>2020</v>
      </c>
    </row>
    <row r="8" spans="1:49" ht="15" x14ac:dyDescent="0.25">
      <c r="P8" s="1" t="s">
        <v>314</v>
      </c>
      <c r="Q8" s="4" t="s">
        <v>316</v>
      </c>
      <c r="R8" s="41" t="s">
        <v>312</v>
      </c>
      <c r="S8" s="41">
        <f t="shared" ref="S8:AG9" si="0">AI8-100</f>
        <v>11.599999999999994</v>
      </c>
      <c r="T8" s="41">
        <f t="shared" si="0"/>
        <v>12.099999999999994</v>
      </c>
      <c r="U8" s="41">
        <f t="shared" si="0"/>
        <v>8.5999999999999943</v>
      </c>
      <c r="V8" s="41">
        <f t="shared" si="0"/>
        <v>-6.5999999999999943</v>
      </c>
      <c r="W8" s="41">
        <f t="shared" si="0"/>
        <v>6.4000000000000057</v>
      </c>
      <c r="X8" s="41">
        <f t="shared" si="0"/>
        <v>4.5999999999999943</v>
      </c>
      <c r="Y8" s="41">
        <f t="shared" si="0"/>
        <v>3.2000000000000028</v>
      </c>
      <c r="Z8" s="41">
        <f t="shared" si="0"/>
        <v>1.2000000000000028</v>
      </c>
      <c r="AA8" s="41">
        <f t="shared" si="0"/>
        <v>2.4000000000000057</v>
      </c>
      <c r="AB8" s="41">
        <f t="shared" si="0"/>
        <v>4.5999999999999943</v>
      </c>
      <c r="AC8" s="41">
        <f t="shared" si="0"/>
        <v>1.5999999999999943</v>
      </c>
      <c r="AD8" s="41">
        <f t="shared" si="0"/>
        <v>4.2000000000000028</v>
      </c>
      <c r="AE8" s="41">
        <f t="shared" si="0"/>
        <v>5.7999999999999972</v>
      </c>
      <c r="AF8" s="41">
        <f t="shared" si="0"/>
        <v>5.0999999999999943</v>
      </c>
      <c r="AG8" s="41">
        <f t="shared" si="0"/>
        <v>-2.5</v>
      </c>
      <c r="AH8" s="67" t="s">
        <v>15</v>
      </c>
      <c r="AI8" s="40">
        <v>111.6</v>
      </c>
      <c r="AJ8" s="40">
        <v>112.1</v>
      </c>
      <c r="AK8" s="40">
        <v>108.6</v>
      </c>
      <c r="AL8" s="40">
        <v>93.4</v>
      </c>
      <c r="AM8" s="40">
        <v>106.4</v>
      </c>
      <c r="AN8" s="40">
        <v>104.6</v>
      </c>
      <c r="AO8" s="40">
        <v>103.2</v>
      </c>
      <c r="AP8" s="40">
        <v>101.2</v>
      </c>
      <c r="AQ8" s="40">
        <v>102.4</v>
      </c>
      <c r="AR8" s="40">
        <v>104.6</v>
      </c>
      <c r="AS8" s="40">
        <v>101.6</v>
      </c>
      <c r="AT8" s="40">
        <v>104.2</v>
      </c>
      <c r="AU8" s="40">
        <v>105.8</v>
      </c>
      <c r="AV8" s="40">
        <v>105.1</v>
      </c>
      <c r="AW8" s="40">
        <v>97.5</v>
      </c>
    </row>
    <row r="9" spans="1:49" ht="15" x14ac:dyDescent="0.25">
      <c r="P9" s="1" t="s">
        <v>315</v>
      </c>
      <c r="Q9" s="4" t="s">
        <v>317</v>
      </c>
      <c r="R9" s="41" t="s">
        <v>313</v>
      </c>
      <c r="S9" s="41">
        <f t="shared" si="0"/>
        <v>8.5</v>
      </c>
      <c r="T9" s="41">
        <f t="shared" si="0"/>
        <v>10.799999999999997</v>
      </c>
      <c r="U9" s="41">
        <f t="shared" si="0"/>
        <v>5.5999999999999943</v>
      </c>
      <c r="V9" s="41">
        <f t="shared" si="0"/>
        <v>-5.5</v>
      </c>
      <c r="W9" s="41">
        <f t="shared" si="0"/>
        <v>5.9000000000000057</v>
      </c>
      <c r="X9" s="41">
        <f t="shared" si="0"/>
        <v>2.7999999999999972</v>
      </c>
      <c r="Y9" s="41">
        <f t="shared" si="0"/>
        <v>1.9000000000000057</v>
      </c>
      <c r="Z9" s="41">
        <f t="shared" si="0"/>
        <v>0.70000000000000284</v>
      </c>
      <c r="AA9" s="41">
        <f t="shared" si="0"/>
        <v>2.5999999999999943</v>
      </c>
      <c r="AB9" s="41">
        <f t="shared" si="0"/>
        <v>4.7999999999999972</v>
      </c>
      <c r="AC9" s="41">
        <f t="shared" si="0"/>
        <v>2.0999999999999943</v>
      </c>
      <c r="AD9" s="41">
        <f t="shared" si="0"/>
        <v>3</v>
      </c>
      <c r="AE9" s="41">
        <f t="shared" si="0"/>
        <v>3.7000000000000028</v>
      </c>
      <c r="AF9" s="41">
        <f t="shared" si="0"/>
        <v>2.5</v>
      </c>
      <c r="AG9" s="41">
        <f t="shared" si="0"/>
        <v>-4.7999999999999972</v>
      </c>
      <c r="AH9" s="67" t="s">
        <v>135</v>
      </c>
      <c r="AI9" s="40">
        <v>108.5</v>
      </c>
      <c r="AJ9" s="40">
        <v>110.8</v>
      </c>
      <c r="AK9" s="40">
        <v>105.6</v>
      </c>
      <c r="AL9" s="40">
        <v>94.5</v>
      </c>
      <c r="AM9" s="40">
        <v>105.9</v>
      </c>
      <c r="AN9" s="40">
        <v>102.8</v>
      </c>
      <c r="AO9" s="40">
        <v>101.9</v>
      </c>
      <c r="AP9" s="40">
        <v>100.7</v>
      </c>
      <c r="AQ9" s="40">
        <v>102.6</v>
      </c>
      <c r="AR9" s="40">
        <v>104.8</v>
      </c>
      <c r="AS9" s="40">
        <v>102.1</v>
      </c>
      <c r="AT9" s="40">
        <v>103</v>
      </c>
      <c r="AU9" s="40">
        <v>103.7</v>
      </c>
      <c r="AV9" s="40">
        <v>102.5</v>
      </c>
      <c r="AW9" s="40">
        <v>95.2</v>
      </c>
    </row>
    <row r="10" spans="1:49" x14ac:dyDescent="0.2">
      <c r="P10" s="65" t="s">
        <v>335</v>
      </c>
    </row>
    <row r="28" spans="1:21" x14ac:dyDescent="0.2">
      <c r="T28" s="14"/>
      <c r="U28" s="14"/>
    </row>
    <row r="29" spans="1:21" x14ac:dyDescent="0.2">
      <c r="T29" s="14"/>
      <c r="U29" s="14"/>
    </row>
    <row r="30" spans="1:21" ht="15" x14ac:dyDescent="0.25">
      <c r="A30" s="62" t="s">
        <v>118</v>
      </c>
      <c r="B30" s="5" t="s">
        <v>119</v>
      </c>
      <c r="S30" s="1"/>
      <c r="T30" s="1"/>
    </row>
    <row r="31" spans="1:21" x14ac:dyDescent="0.2">
      <c r="B31" s="6" t="s">
        <v>121</v>
      </c>
    </row>
    <row r="32" spans="1:21" ht="15" x14ac:dyDescent="0.25">
      <c r="K32" s="14"/>
      <c r="L32" s="56"/>
      <c r="M32" s="56"/>
      <c r="N32" s="56"/>
      <c r="R32" s="83" t="s">
        <v>308</v>
      </c>
      <c r="S32" s="82"/>
      <c r="T32" s="83"/>
    </row>
    <row r="33" spans="4:19" ht="15" x14ac:dyDescent="0.25">
      <c r="K33" s="14"/>
      <c r="L33" s="56"/>
      <c r="M33" s="56"/>
      <c r="N33" s="56"/>
      <c r="R33" s="1" t="s">
        <v>318</v>
      </c>
    </row>
    <row r="34" spans="4:19" ht="15" x14ac:dyDescent="0.25">
      <c r="K34" s="14"/>
      <c r="L34" s="56"/>
      <c r="M34" s="56"/>
      <c r="N34" s="56"/>
      <c r="O34" s="14"/>
      <c r="R34" s="1" t="s">
        <v>47</v>
      </c>
    </row>
    <row r="35" spans="4:19" ht="15" x14ac:dyDescent="0.25">
      <c r="D35" s="13"/>
      <c r="E35" s="13"/>
      <c r="K35" s="14"/>
      <c r="L35" s="56"/>
      <c r="M35" s="56"/>
      <c r="N35" s="56"/>
      <c r="O35" s="14"/>
      <c r="R35" s="40"/>
      <c r="S35" s="66">
        <v>2019</v>
      </c>
    </row>
    <row r="36" spans="4:19" ht="30" x14ac:dyDescent="0.25">
      <c r="D36" s="13"/>
      <c r="K36" s="14"/>
      <c r="L36" s="56"/>
      <c r="M36" s="56"/>
      <c r="N36" s="56"/>
      <c r="O36" s="14"/>
      <c r="R36" s="122" t="s">
        <v>319</v>
      </c>
      <c r="S36" s="46">
        <v>104.73</v>
      </c>
    </row>
    <row r="37" spans="4:19" ht="15" x14ac:dyDescent="0.25">
      <c r="D37" s="13"/>
      <c r="K37" s="14"/>
      <c r="L37" s="56"/>
      <c r="M37" s="56"/>
      <c r="N37" s="56"/>
      <c r="O37" s="14"/>
      <c r="R37" s="41" t="s">
        <v>34</v>
      </c>
      <c r="S37" s="46">
        <v>241.584</v>
      </c>
    </row>
    <row r="38" spans="4:19" ht="15" x14ac:dyDescent="0.25">
      <c r="D38" s="13"/>
      <c r="E38" s="13"/>
      <c r="K38" s="14"/>
      <c r="L38" s="56"/>
      <c r="M38" s="56"/>
      <c r="N38" s="56"/>
      <c r="O38" s="14"/>
      <c r="R38" s="41" t="s">
        <v>35</v>
      </c>
      <c r="S38" s="46">
        <v>116.86799999999999</v>
      </c>
    </row>
    <row r="39" spans="4:19" ht="15" x14ac:dyDescent="0.25">
      <c r="D39" s="13"/>
      <c r="E39" s="13"/>
      <c r="K39" s="14"/>
      <c r="L39" s="56"/>
      <c r="M39" s="56"/>
      <c r="N39" s="56"/>
      <c r="O39" s="14"/>
      <c r="R39" s="41" t="s">
        <v>36</v>
      </c>
      <c r="S39" s="46">
        <v>84.319000000000003</v>
      </c>
    </row>
    <row r="40" spans="4:19" ht="15" x14ac:dyDescent="0.25">
      <c r="D40" s="13"/>
      <c r="E40" s="13"/>
      <c r="K40" s="14"/>
      <c r="L40" s="56"/>
      <c r="M40" s="56"/>
      <c r="N40" s="56"/>
      <c r="O40" s="14"/>
      <c r="R40" s="41" t="s">
        <v>37</v>
      </c>
      <c r="S40" s="46">
        <v>89.572999999999993</v>
      </c>
    </row>
    <row r="41" spans="4:19" ht="15" x14ac:dyDescent="0.25">
      <c r="D41" s="13"/>
      <c r="E41" s="13"/>
      <c r="K41" s="14"/>
      <c r="L41" s="56"/>
      <c r="M41" s="56"/>
      <c r="N41" s="56"/>
      <c r="O41" s="14"/>
      <c r="R41" s="41" t="s">
        <v>38</v>
      </c>
      <c r="S41" s="46">
        <v>93.790999999999997</v>
      </c>
    </row>
    <row r="42" spans="4:19" ht="15" x14ac:dyDescent="0.25">
      <c r="D42" s="13"/>
      <c r="E42" s="13"/>
      <c r="K42" s="14"/>
      <c r="L42" s="56"/>
      <c r="M42" s="56"/>
      <c r="N42" s="56"/>
      <c r="O42" s="14"/>
      <c r="R42" s="41" t="s">
        <v>39</v>
      </c>
      <c r="S42" s="46">
        <v>76.959999999999994</v>
      </c>
    </row>
    <row r="43" spans="4:19" ht="15" x14ac:dyDescent="0.25">
      <c r="D43" s="13"/>
      <c r="E43" s="13"/>
      <c r="K43" s="14"/>
      <c r="L43" s="56"/>
      <c r="M43" s="56"/>
      <c r="N43" s="56"/>
      <c r="O43" s="14"/>
      <c r="R43" s="41" t="s">
        <v>40</v>
      </c>
      <c r="S43" s="46">
        <v>64.524000000000001</v>
      </c>
    </row>
    <row r="44" spans="4:19" ht="15" x14ac:dyDescent="0.25">
      <c r="D44" s="13"/>
      <c r="E44" s="13"/>
      <c r="K44" s="14"/>
      <c r="L44" s="56"/>
      <c r="M44" s="56"/>
      <c r="N44" s="56"/>
      <c r="O44" s="14"/>
      <c r="R44" s="41" t="s">
        <v>41</v>
      </c>
      <c r="S44" s="46">
        <v>83.643000000000001</v>
      </c>
    </row>
    <row r="45" spans="4:19" x14ac:dyDescent="0.2">
      <c r="D45" s="13"/>
      <c r="E45" s="13"/>
      <c r="K45" s="14"/>
      <c r="L45" s="56"/>
      <c r="M45" s="56"/>
      <c r="N45" s="56"/>
      <c r="O45" s="14"/>
    </row>
    <row r="46" spans="4:19" x14ac:dyDescent="0.2">
      <c r="K46" s="14"/>
      <c r="L46" s="56"/>
      <c r="M46" s="56"/>
      <c r="N46" s="56"/>
      <c r="O46" s="14"/>
    </row>
    <row r="47" spans="4:19" x14ac:dyDescent="0.2">
      <c r="K47" s="14"/>
      <c r="L47" s="56"/>
      <c r="M47" s="56"/>
      <c r="N47" s="56"/>
      <c r="O47" s="14"/>
    </row>
    <row r="48" spans="4:19" x14ac:dyDescent="0.2">
      <c r="K48" s="14"/>
      <c r="L48" s="56"/>
      <c r="M48" s="56"/>
      <c r="N48" s="56"/>
      <c r="O48" s="14"/>
    </row>
    <row r="49" spans="2:15" x14ac:dyDescent="0.2">
      <c r="K49" s="14"/>
      <c r="L49" s="14"/>
      <c r="M49" s="14"/>
      <c r="N49" s="14"/>
      <c r="O49" s="14"/>
    </row>
    <row r="50" spans="2:15" x14ac:dyDescent="0.2">
      <c r="K50" s="14"/>
      <c r="L50" s="14"/>
      <c r="M50" s="14"/>
      <c r="N50" s="14"/>
      <c r="O50" s="14"/>
    </row>
    <row r="51" spans="2:15" x14ac:dyDescent="0.2">
      <c r="K51" s="14"/>
      <c r="L51" s="14"/>
      <c r="M51" s="14"/>
      <c r="N51" s="14"/>
      <c r="O51" s="14"/>
    </row>
    <row r="52" spans="2:15" x14ac:dyDescent="0.2">
      <c r="K52" s="14"/>
      <c r="L52" s="14"/>
      <c r="M52" s="14"/>
      <c r="N52" s="14"/>
      <c r="O52" s="14"/>
    </row>
    <row r="53" spans="2:15" x14ac:dyDescent="0.2">
      <c r="K53" s="14"/>
      <c r="L53" s="14"/>
      <c r="M53" s="14"/>
      <c r="N53" s="14"/>
      <c r="O53" s="14"/>
    </row>
    <row r="54" spans="2:15" x14ac:dyDescent="0.2">
      <c r="K54" s="14"/>
      <c r="L54" s="14"/>
      <c r="M54" s="14"/>
      <c r="N54" s="14"/>
      <c r="O54" s="14"/>
    </row>
    <row r="55" spans="2:15" x14ac:dyDescent="0.2">
      <c r="K55" s="14"/>
      <c r="L55" s="14"/>
      <c r="M55" s="14"/>
      <c r="N55" s="14"/>
      <c r="O55" s="14"/>
    </row>
    <row r="56" spans="2:15" x14ac:dyDescent="0.2">
      <c r="B56" s="63"/>
    </row>
    <row r="65" spans="20:22" x14ac:dyDescent="0.2">
      <c r="T65" s="2"/>
      <c r="U65" s="2"/>
    </row>
    <row r="72" spans="20:22" x14ac:dyDescent="0.2">
      <c r="T72" s="98"/>
      <c r="U72" s="98"/>
      <c r="V72" s="98"/>
    </row>
    <row r="73" spans="20:22" x14ac:dyDescent="0.2">
      <c r="T73" s="98"/>
      <c r="U73" s="98"/>
      <c r="V73" s="98"/>
    </row>
    <row r="74" spans="20:22" x14ac:dyDescent="0.2">
      <c r="T74" s="98"/>
      <c r="U74" s="98"/>
      <c r="V74" s="98"/>
    </row>
    <row r="75" spans="20:22" x14ac:dyDescent="0.2">
      <c r="T75" s="98"/>
      <c r="U75" s="98"/>
      <c r="V75" s="98"/>
    </row>
    <row r="76" spans="20:22" x14ac:dyDescent="0.2">
      <c r="T76" s="98"/>
      <c r="U76" s="98"/>
      <c r="V76" s="98"/>
    </row>
    <row r="77" spans="20:22" x14ac:dyDescent="0.2">
      <c r="T77" s="98"/>
      <c r="U77" s="98"/>
      <c r="V77" s="98"/>
    </row>
    <row r="78" spans="20:22" x14ac:dyDescent="0.2">
      <c r="T78" s="98"/>
      <c r="U78" s="98"/>
      <c r="V78" s="98"/>
    </row>
  </sheetData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7"/>
  <sheetViews>
    <sheetView workbookViewId="0"/>
  </sheetViews>
  <sheetFormatPr defaultRowHeight="12.75" x14ac:dyDescent="0.2"/>
  <cols>
    <col min="19" max="19" width="57.85546875" customWidth="1"/>
  </cols>
  <sheetData>
    <row r="1" spans="1:23" x14ac:dyDescent="0.2">
      <c r="A1" s="5" t="s">
        <v>134</v>
      </c>
    </row>
    <row r="2" spans="1:23" x14ac:dyDescent="0.2">
      <c r="A2" s="6" t="s">
        <v>131</v>
      </c>
    </row>
    <row r="3" spans="1:23" ht="51" x14ac:dyDescent="0.2">
      <c r="S3" s="124" t="s">
        <v>337</v>
      </c>
      <c r="T3" s="64" t="s">
        <v>124</v>
      </c>
      <c r="U3" s="64" t="s">
        <v>125</v>
      </c>
    </row>
    <row r="4" spans="1:23" x14ac:dyDescent="0.2">
      <c r="S4" t="s">
        <v>123</v>
      </c>
      <c r="T4" s="2">
        <v>72823</v>
      </c>
      <c r="U4" s="2">
        <v>76072</v>
      </c>
    </row>
    <row r="5" spans="1:23" x14ac:dyDescent="0.2">
      <c r="S5" t="s">
        <v>122</v>
      </c>
      <c r="T5" s="2">
        <v>3847</v>
      </c>
      <c r="U5" s="2">
        <v>2574</v>
      </c>
      <c r="V5" s="105">
        <f>T5*100/$T$4</f>
        <v>5.2826716833967291</v>
      </c>
      <c r="W5" s="105">
        <f>U5*100/$U$4</f>
        <v>3.3836365548427807</v>
      </c>
    </row>
    <row r="6" spans="1:23" x14ac:dyDescent="0.2">
      <c r="S6" t="s">
        <v>126</v>
      </c>
      <c r="T6" s="2">
        <v>4683</v>
      </c>
      <c r="U6" s="2">
        <v>1825</v>
      </c>
      <c r="V6" s="105">
        <f t="shared" ref="V6:V10" si="0">T6*100/$T$4</f>
        <v>6.4306606429287454</v>
      </c>
      <c r="W6" s="105">
        <f t="shared" ref="W6:W10" si="1">U6*100/$U$4</f>
        <v>2.3990430118834789</v>
      </c>
    </row>
    <row r="7" spans="1:23" x14ac:dyDescent="0.2">
      <c r="S7" t="s">
        <v>127</v>
      </c>
      <c r="T7" s="2">
        <v>6382</v>
      </c>
      <c r="U7" s="2">
        <v>3085</v>
      </c>
      <c r="V7" s="105">
        <f t="shared" si="0"/>
        <v>8.7637147604465628</v>
      </c>
      <c r="W7" s="105">
        <f t="shared" si="1"/>
        <v>4.0553685981701548</v>
      </c>
    </row>
    <row r="8" spans="1:23" x14ac:dyDescent="0.2">
      <c r="S8" t="s">
        <v>128</v>
      </c>
      <c r="T8" s="2">
        <v>10095</v>
      </c>
      <c r="U8" s="2">
        <v>10984</v>
      </c>
      <c r="V8" s="105">
        <f t="shared" si="0"/>
        <v>13.862378644109691</v>
      </c>
      <c r="W8" s="105">
        <f t="shared" si="1"/>
        <v>14.438952571248292</v>
      </c>
    </row>
    <row r="9" spans="1:23" x14ac:dyDescent="0.2">
      <c r="S9" t="s">
        <v>129</v>
      </c>
      <c r="T9" s="2">
        <v>36863</v>
      </c>
      <c r="U9" s="2">
        <v>48925</v>
      </c>
      <c r="V9" s="105">
        <f t="shared" si="0"/>
        <v>50.619996429699405</v>
      </c>
      <c r="W9" s="105">
        <f t="shared" si="1"/>
        <v>64.314070880218736</v>
      </c>
    </row>
    <row r="10" spans="1:23" x14ac:dyDescent="0.2">
      <c r="S10" t="s">
        <v>130</v>
      </c>
      <c r="T10" s="2">
        <f>T4-T5-T6-T7-T8-T9</f>
        <v>10953</v>
      </c>
      <c r="U10" s="2">
        <f>U4-U5-U6-U7-U8-U9</f>
        <v>8679</v>
      </c>
      <c r="V10" s="105">
        <f t="shared" si="0"/>
        <v>15.040577839418864</v>
      </c>
      <c r="W10" s="105">
        <f t="shared" si="1"/>
        <v>11.408928383636555</v>
      </c>
    </row>
    <row r="14" spans="1:23" x14ac:dyDescent="0.2">
      <c r="P14" s="105"/>
    </row>
    <row r="15" spans="1:23" x14ac:dyDescent="0.2">
      <c r="P15" s="105"/>
    </row>
    <row r="16" spans="1:23" x14ac:dyDescent="0.2">
      <c r="P16" s="105"/>
    </row>
    <row r="17" spans="1:40" x14ac:dyDescent="0.2">
      <c r="P17" s="105"/>
    </row>
    <row r="18" spans="1:40" x14ac:dyDescent="0.2">
      <c r="P18" s="105"/>
    </row>
    <row r="19" spans="1:40" x14ac:dyDescent="0.2">
      <c r="P19" s="105"/>
    </row>
    <row r="28" spans="1:40" x14ac:dyDescent="0.2">
      <c r="A28" s="5" t="s">
        <v>136</v>
      </c>
    </row>
    <row r="29" spans="1:40" x14ac:dyDescent="0.2">
      <c r="A29" s="6" t="s">
        <v>137</v>
      </c>
    </row>
    <row r="31" spans="1:40" x14ac:dyDescent="0.2">
      <c r="S31" s="83" t="s">
        <v>295</v>
      </c>
      <c r="T31" s="22" t="s">
        <v>140</v>
      </c>
      <c r="U31" s="22" t="s">
        <v>141</v>
      </c>
      <c r="V31" s="22" t="s">
        <v>16</v>
      </c>
      <c r="W31" s="22" t="s">
        <v>17</v>
      </c>
      <c r="X31" s="22" t="s">
        <v>18</v>
      </c>
      <c r="Y31" s="22" t="s">
        <v>19</v>
      </c>
      <c r="Z31" s="22" t="s">
        <v>20</v>
      </c>
      <c r="AA31" s="22" t="s">
        <v>21</v>
      </c>
      <c r="AB31" s="22" t="s">
        <v>22</v>
      </c>
      <c r="AC31" s="22" t="s">
        <v>23</v>
      </c>
      <c r="AD31" s="22" t="s">
        <v>24</v>
      </c>
      <c r="AE31" s="22" t="s">
        <v>25</v>
      </c>
      <c r="AF31" s="22" t="s">
        <v>26</v>
      </c>
      <c r="AG31" s="22" t="s">
        <v>27</v>
      </c>
      <c r="AH31" s="22" t="s">
        <v>28</v>
      </c>
      <c r="AI31" s="22" t="s">
        <v>29</v>
      </c>
      <c r="AJ31" s="22" t="s">
        <v>30</v>
      </c>
      <c r="AK31" s="22" t="s">
        <v>31</v>
      </c>
      <c r="AL31" s="22" t="s">
        <v>32</v>
      </c>
      <c r="AM31" s="22" t="s">
        <v>33</v>
      </c>
      <c r="AN31" s="22" t="s">
        <v>142</v>
      </c>
    </row>
    <row r="32" spans="1:40" x14ac:dyDescent="0.2">
      <c r="S32" t="s">
        <v>148</v>
      </c>
      <c r="T32">
        <v>0.62</v>
      </c>
      <c r="U32">
        <v>0.69</v>
      </c>
      <c r="V32">
        <v>0.73</v>
      </c>
      <c r="W32">
        <v>0.82</v>
      </c>
      <c r="X32">
        <v>0.9</v>
      </c>
      <c r="Y32">
        <v>0.9</v>
      </c>
      <c r="Z32">
        <v>0.94</v>
      </c>
      <c r="AA32">
        <v>1.03</v>
      </c>
      <c r="AB32">
        <v>1.23</v>
      </c>
      <c r="AC32">
        <v>1.25</v>
      </c>
      <c r="AD32">
        <v>1.25</v>
      </c>
      <c r="AE32">
        <v>1.33</v>
      </c>
      <c r="AF32">
        <v>1.31</v>
      </c>
      <c r="AG32">
        <v>1.32</v>
      </c>
      <c r="AH32">
        <v>1.33</v>
      </c>
      <c r="AI32">
        <v>1.34</v>
      </c>
      <c r="AJ32">
        <v>1.22</v>
      </c>
      <c r="AK32">
        <v>1.23</v>
      </c>
      <c r="AL32">
        <v>1.33</v>
      </c>
      <c r="AM32">
        <v>1.44</v>
      </c>
      <c r="AN32">
        <v>1.49</v>
      </c>
    </row>
    <row r="33" spans="19:40" x14ac:dyDescent="0.2">
      <c r="S33" t="s">
        <v>143</v>
      </c>
      <c r="T33">
        <v>0.5</v>
      </c>
      <c r="U33">
        <v>0.52</v>
      </c>
      <c r="V33">
        <v>0.56000000000000005</v>
      </c>
      <c r="W33">
        <v>0.6</v>
      </c>
      <c r="X33">
        <v>0.65</v>
      </c>
      <c r="Y33">
        <v>0.66</v>
      </c>
      <c r="Z33">
        <v>0.64</v>
      </c>
      <c r="AA33">
        <v>0.66</v>
      </c>
      <c r="AB33">
        <v>0.73</v>
      </c>
      <c r="AC33">
        <v>0.6</v>
      </c>
      <c r="AD33">
        <v>0.62</v>
      </c>
      <c r="AE33">
        <v>0.71</v>
      </c>
      <c r="AF33">
        <v>0.74</v>
      </c>
      <c r="AG33">
        <v>0.76</v>
      </c>
      <c r="AH33">
        <v>0.79</v>
      </c>
      <c r="AI33">
        <v>0.77</v>
      </c>
      <c r="AJ33">
        <v>0.64</v>
      </c>
      <c r="AK33">
        <v>0.7</v>
      </c>
      <c r="AL33">
        <v>0.74</v>
      </c>
      <c r="AM33">
        <v>0.77</v>
      </c>
      <c r="AN33">
        <v>0.77</v>
      </c>
    </row>
    <row r="34" spans="19:40" x14ac:dyDescent="0.2">
      <c r="S34" t="s">
        <v>144</v>
      </c>
      <c r="T34">
        <v>1.1000000000000001</v>
      </c>
      <c r="U34">
        <v>1</v>
      </c>
      <c r="V34">
        <v>1</v>
      </c>
      <c r="W34">
        <v>1.1000000000000001</v>
      </c>
      <c r="X34">
        <v>1.2</v>
      </c>
      <c r="Y34">
        <v>0.89999999999999991</v>
      </c>
      <c r="Z34">
        <v>1</v>
      </c>
      <c r="AA34">
        <v>1.1000000000000001</v>
      </c>
      <c r="AB34">
        <v>1.2</v>
      </c>
      <c r="AC34">
        <v>1.2</v>
      </c>
      <c r="AD34">
        <v>1.2</v>
      </c>
      <c r="AE34">
        <v>1.28</v>
      </c>
      <c r="AF34">
        <v>1.81</v>
      </c>
      <c r="AG34">
        <v>1.72</v>
      </c>
      <c r="AH34">
        <v>1.55</v>
      </c>
      <c r="AI34">
        <v>1.48</v>
      </c>
      <c r="AJ34">
        <v>1.32</v>
      </c>
      <c r="AK34">
        <v>1.53</v>
      </c>
      <c r="AL34">
        <v>1.56</v>
      </c>
      <c r="AM34">
        <v>1.43</v>
      </c>
      <c r="AN34">
        <v>1.49</v>
      </c>
    </row>
    <row r="35" spans="19:40" x14ac:dyDescent="0.2">
      <c r="S35" t="s">
        <v>145</v>
      </c>
      <c r="T35">
        <v>0.51</v>
      </c>
      <c r="U35">
        <v>0.49</v>
      </c>
      <c r="V35">
        <v>0.51</v>
      </c>
      <c r="W35">
        <v>0.55000000000000004</v>
      </c>
      <c r="X35">
        <v>0.71</v>
      </c>
      <c r="Y35">
        <v>0.76</v>
      </c>
      <c r="Z35">
        <v>0.76</v>
      </c>
      <c r="AA35">
        <v>0.81</v>
      </c>
      <c r="AB35">
        <v>0.87</v>
      </c>
      <c r="AC35">
        <v>0.75</v>
      </c>
      <c r="AD35">
        <v>0.86</v>
      </c>
      <c r="AE35">
        <v>0.96</v>
      </c>
      <c r="AF35">
        <v>0.97</v>
      </c>
      <c r="AG35">
        <v>1.02</v>
      </c>
      <c r="AH35">
        <v>1.05</v>
      </c>
      <c r="AI35">
        <v>1.01</v>
      </c>
      <c r="AJ35">
        <v>0.89</v>
      </c>
      <c r="AK35">
        <v>1.1499999999999999</v>
      </c>
      <c r="AL35">
        <v>1.29</v>
      </c>
      <c r="AM35">
        <v>1.26</v>
      </c>
      <c r="AN35">
        <v>1.1599999999999999</v>
      </c>
    </row>
    <row r="36" spans="19:40" x14ac:dyDescent="0.2">
      <c r="S36" t="s">
        <v>146</v>
      </c>
      <c r="T36">
        <v>1.27</v>
      </c>
      <c r="U36">
        <v>1.24</v>
      </c>
      <c r="V36">
        <v>1.23</v>
      </c>
      <c r="W36">
        <v>1.34</v>
      </c>
      <c r="X36">
        <v>1.4</v>
      </c>
      <c r="Y36">
        <v>1.63</v>
      </c>
      <c r="Z36">
        <v>1.52</v>
      </c>
      <c r="AA36">
        <v>1.51</v>
      </c>
      <c r="AB36">
        <v>2.04</v>
      </c>
      <c r="AC36">
        <v>1.91</v>
      </c>
      <c r="AD36">
        <v>1.75</v>
      </c>
      <c r="AE36">
        <v>2.0099999999999998</v>
      </c>
      <c r="AF36">
        <v>2.04</v>
      </c>
      <c r="AG36">
        <v>2.06</v>
      </c>
      <c r="AH36">
        <v>1.8</v>
      </c>
      <c r="AI36">
        <v>1.7</v>
      </c>
      <c r="AJ36">
        <v>1.68</v>
      </c>
      <c r="AK36">
        <v>1.67</v>
      </c>
      <c r="AL36">
        <v>1.66</v>
      </c>
      <c r="AM36">
        <v>1.67</v>
      </c>
      <c r="AN36">
        <v>1.75</v>
      </c>
    </row>
    <row r="37" spans="19:40" x14ac:dyDescent="0.2">
      <c r="S37" t="s">
        <v>147</v>
      </c>
      <c r="T37">
        <v>0.7</v>
      </c>
      <c r="U37">
        <v>0.88</v>
      </c>
      <c r="V37">
        <v>0.89</v>
      </c>
      <c r="W37">
        <v>0.97</v>
      </c>
      <c r="X37">
        <v>1.1100000000000001</v>
      </c>
      <c r="Y37">
        <v>1.1000000000000001</v>
      </c>
      <c r="Z37">
        <v>1.08</v>
      </c>
      <c r="AA37">
        <v>1.07</v>
      </c>
      <c r="AB37">
        <v>0.96</v>
      </c>
      <c r="AC37">
        <v>0.87</v>
      </c>
      <c r="AD37">
        <v>0.79</v>
      </c>
      <c r="AE37">
        <v>1.07</v>
      </c>
      <c r="AF37">
        <v>1.1399999999999999</v>
      </c>
      <c r="AG37">
        <v>1.0900000000000001</v>
      </c>
      <c r="AH37">
        <v>0.91</v>
      </c>
      <c r="AI37">
        <v>0.74</v>
      </c>
      <c r="AJ37">
        <v>0.81</v>
      </c>
      <c r="AK37">
        <v>0.86</v>
      </c>
      <c r="AL37">
        <v>0.7</v>
      </c>
      <c r="AM37">
        <v>0.69</v>
      </c>
      <c r="AN37">
        <v>0.73</v>
      </c>
    </row>
  </sheetData>
  <pageMargins left="0.70866141732283472" right="0.70866141732283472" top="0.74803149606299213" bottom="0.74803149606299213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16</vt:i4>
      </vt:variant>
    </vt:vector>
  </HeadingPairs>
  <TitlesOfParts>
    <vt:vector size="32" baseType="lpstr">
      <vt:lpstr>G 1.</vt:lpstr>
      <vt:lpstr>G 2. G 3.</vt:lpstr>
      <vt:lpstr>G 4.</vt:lpstr>
      <vt:lpstr> G 5. G 6.</vt:lpstr>
      <vt:lpstr>G 7. G 8.</vt:lpstr>
      <vt:lpstr> G 9. G 10.</vt:lpstr>
      <vt:lpstr>G 11. G 12</vt:lpstr>
      <vt:lpstr>M 1 G 13.</vt:lpstr>
      <vt:lpstr>G 14. G15.</vt:lpstr>
      <vt:lpstr>G 16. G17.</vt:lpstr>
      <vt:lpstr> G 18. G 19.</vt:lpstr>
      <vt:lpstr>G 20. M 2.</vt:lpstr>
      <vt:lpstr>G 21. G 22.</vt:lpstr>
      <vt:lpstr>G23. G 24.</vt:lpstr>
      <vt:lpstr>G 25. M3</vt:lpstr>
      <vt:lpstr>M4</vt:lpstr>
      <vt:lpstr>' G 18. G 19.'!Oblasť_tlače</vt:lpstr>
      <vt:lpstr>' G 5. G 6.'!Oblasť_tlače</vt:lpstr>
      <vt:lpstr>' G 9. G 10.'!Oblasť_tlače</vt:lpstr>
      <vt:lpstr>'G 1.'!Oblasť_tlače</vt:lpstr>
      <vt:lpstr>'G 11. G 12'!Oblasť_tlače</vt:lpstr>
      <vt:lpstr>'G 14. G15.'!Oblasť_tlače</vt:lpstr>
      <vt:lpstr>'G 16. G17.'!Oblasť_tlače</vt:lpstr>
      <vt:lpstr>'G 2. G 3.'!Oblasť_tlače</vt:lpstr>
      <vt:lpstr>'G 20. M 2.'!Oblasť_tlače</vt:lpstr>
      <vt:lpstr>'G 21. G 22.'!Oblasť_tlače</vt:lpstr>
      <vt:lpstr>'G 25. M3'!Oblasť_tlače</vt:lpstr>
      <vt:lpstr>'G 4.'!Oblasť_tlače</vt:lpstr>
      <vt:lpstr>'G 7. G 8.'!Oblasť_tlače</vt:lpstr>
      <vt:lpstr>'G23. G 24.'!Oblasť_tlače</vt:lpstr>
      <vt:lpstr>'M 1 G 13.'!Oblasť_tlače</vt:lpstr>
      <vt:lpstr>'M4'!Oblasť_tlače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2022-06-22T06:48:22Z</dcterms:modified>
  <cp:category/>
  <cp:contentStatus/>
</cp:coreProperties>
</file>