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Dokumenty\Ročenka regiónov SR\Podklady do ročenky 2023\Ročenka_spolu\Tabuľky_spolu\"/>
    </mc:Choice>
  </mc:AlternateContent>
  <bookViews>
    <workbookView xWindow="0" yWindow="0" windowWidth="28800" windowHeight="14100" tabRatio="842" activeTab="5"/>
  </bookViews>
  <sheets>
    <sheet name="Obsah_Contents" sheetId="21" r:id="rId1"/>
    <sheet name="T11_1" sheetId="10" r:id="rId2"/>
    <sheet name="T11_2" sheetId="11" r:id="rId3"/>
    <sheet name="T11_3" sheetId="12" r:id="rId4"/>
    <sheet name="T11_4" sheetId="13" r:id="rId5"/>
    <sheet name="T11_5" sheetId="14" r:id="rId6"/>
  </sheets>
  <definedNames>
    <definedName name="aa" localSheetId="1">#REF!</definedName>
    <definedName name="aa" localSheetId="2">#REF!</definedName>
    <definedName name="aa" localSheetId="3">#REF!</definedName>
    <definedName name="aa" localSheetId="4">#REF!</definedName>
    <definedName name="aa" localSheetId="5">#REF!</definedName>
    <definedName name="aa">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>#REF!</definedName>
    <definedName name="_xlnm.Print_Titles" localSheetId="1">T11_1!$1:$7</definedName>
    <definedName name="_xlnm.Print_Titles" localSheetId="2">T11_2!$1:$7</definedName>
    <definedName name="_xlnm.Print_Titles" localSheetId="3">T11_3!$1:$7</definedName>
    <definedName name="_xlnm.Print_Titles" localSheetId="4">T11_4!$1:$7</definedName>
    <definedName name="_xlnm.Print_Titles" localSheetId="5">T11_5!$1:$6</definedName>
    <definedName name="_xlnm.Print_Area" localSheetId="1">T11_1!$A$1:$H$76</definedName>
    <definedName name="_xlnm.Print_Area" localSheetId="2">T11_2!$A$1:$H$67</definedName>
    <definedName name="_xlnm.Print_Area" localSheetId="3">T11_3!$A$1:$H$428</definedName>
    <definedName name="_xlnm.Print_Area" localSheetId="4">T11_4!$A$1:$J$428</definedName>
    <definedName name="_xlnm.Print_Area" localSheetId="5">T11_5!$A$1:$H$427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0" l="1"/>
  <c r="G8" i="10"/>
  <c r="G9" i="10"/>
  <c r="G10" i="10"/>
  <c r="F11" i="10"/>
  <c r="F12" i="10"/>
  <c r="F8" i="10"/>
  <c r="G58" i="10"/>
  <c r="H58" i="10"/>
  <c r="G59" i="10"/>
  <c r="H59" i="10"/>
  <c r="G60" i="10"/>
  <c r="H60" i="10"/>
  <c r="G61" i="10"/>
  <c r="H61" i="10"/>
  <c r="G62" i="10"/>
  <c r="H62" i="10"/>
  <c r="F60" i="10"/>
  <c r="F61" i="10"/>
  <c r="F62" i="10"/>
  <c r="F59" i="10"/>
  <c r="F58" i="10"/>
  <c r="G43" i="10"/>
  <c r="H43" i="10"/>
  <c r="G44" i="10"/>
  <c r="H44" i="10"/>
  <c r="G45" i="10"/>
  <c r="H45" i="10"/>
  <c r="G46" i="10"/>
  <c r="H46" i="10"/>
  <c r="G47" i="10"/>
  <c r="H47" i="10"/>
  <c r="H12" i="10" s="1"/>
  <c r="F45" i="10"/>
  <c r="F46" i="10"/>
  <c r="F47" i="10"/>
  <c r="F44" i="10"/>
  <c r="F43" i="10"/>
  <c r="H23" i="10"/>
  <c r="H8" i="10" s="1"/>
  <c r="H24" i="10"/>
  <c r="H9" i="10" s="1"/>
  <c r="H25" i="10"/>
  <c r="H10" i="10" s="1"/>
  <c r="H26" i="10"/>
  <c r="H27" i="10"/>
  <c r="G23" i="10"/>
  <c r="G24" i="10"/>
  <c r="G25" i="10"/>
  <c r="G26" i="10"/>
  <c r="G11" i="10" s="1"/>
  <c r="G27" i="10"/>
  <c r="G12" i="10" s="1"/>
  <c r="F25" i="10"/>
  <c r="F10" i="10" s="1"/>
  <c r="F26" i="10"/>
  <c r="F27" i="10"/>
  <c r="F24" i="10"/>
  <c r="F9" i="10" s="1"/>
  <c r="F23" i="10"/>
  <c r="D56" i="11"/>
  <c r="E56" i="11"/>
  <c r="F56" i="11"/>
  <c r="H56" i="11"/>
  <c r="D57" i="11"/>
  <c r="E57" i="11"/>
  <c r="F57" i="11"/>
  <c r="H57" i="11"/>
  <c r="C57" i="11"/>
  <c r="C56" i="11"/>
  <c r="D41" i="11"/>
  <c r="E41" i="11"/>
  <c r="F41" i="11"/>
  <c r="H41" i="11"/>
  <c r="D42" i="11"/>
  <c r="E42" i="11"/>
  <c r="F42" i="11"/>
  <c r="H42" i="11"/>
  <c r="C42" i="11"/>
  <c r="C41" i="11"/>
  <c r="D21" i="11"/>
  <c r="E21" i="11"/>
  <c r="F21" i="11"/>
  <c r="G21" i="11"/>
  <c r="H21" i="11"/>
  <c r="D22" i="11"/>
  <c r="E22" i="11"/>
  <c r="F22" i="11"/>
  <c r="G22" i="11"/>
  <c r="H22" i="11"/>
  <c r="C22" i="11"/>
  <c r="C21" i="11"/>
  <c r="C434" i="14" l="1"/>
  <c r="D434" i="14"/>
  <c r="E434" i="14"/>
  <c r="F434" i="14"/>
  <c r="G434" i="14"/>
  <c r="H434" i="14"/>
  <c r="C435" i="14"/>
  <c r="D435" i="14"/>
  <c r="E435" i="14"/>
  <c r="F435" i="14"/>
  <c r="G435" i="14"/>
  <c r="H435" i="14"/>
  <c r="C436" i="14"/>
  <c r="D436" i="14"/>
  <c r="E436" i="14"/>
  <c r="F436" i="14"/>
  <c r="G436" i="14"/>
  <c r="H436" i="14"/>
  <c r="C437" i="14"/>
  <c r="D437" i="14"/>
  <c r="E437" i="14"/>
  <c r="F437" i="14"/>
  <c r="G437" i="14"/>
  <c r="H437" i="14"/>
  <c r="C438" i="14"/>
  <c r="D438" i="14"/>
  <c r="E438" i="14"/>
  <c r="F438" i="14"/>
  <c r="G438" i="14"/>
  <c r="H438" i="14"/>
  <c r="C439" i="14"/>
  <c r="D439" i="14"/>
  <c r="E439" i="14"/>
  <c r="F439" i="14"/>
  <c r="G439" i="14"/>
  <c r="H439" i="14"/>
  <c r="C440" i="14"/>
  <c r="D440" i="14"/>
  <c r="E440" i="14"/>
  <c r="F440" i="14"/>
  <c r="G440" i="14"/>
  <c r="H440" i="14"/>
  <c r="C441" i="14"/>
  <c r="D441" i="14"/>
  <c r="E441" i="14"/>
  <c r="F441" i="14"/>
  <c r="G441" i="14"/>
  <c r="H441" i="14"/>
  <c r="C442" i="14"/>
  <c r="D442" i="14"/>
  <c r="E442" i="14"/>
  <c r="F442" i="14"/>
  <c r="G442" i="14"/>
  <c r="H442" i="14"/>
  <c r="C443" i="14"/>
  <c r="D443" i="14"/>
  <c r="E443" i="14"/>
  <c r="F443" i="14"/>
  <c r="G443" i="14"/>
  <c r="H443" i="14"/>
  <c r="C446" i="14"/>
  <c r="D446" i="14"/>
  <c r="E446" i="14"/>
  <c r="F446" i="14"/>
  <c r="G446" i="14"/>
  <c r="H446" i="14"/>
  <c r="C447" i="14"/>
  <c r="D447" i="14"/>
  <c r="E447" i="14"/>
  <c r="F447" i="14"/>
  <c r="G447" i="14"/>
  <c r="G462" i="14" s="1"/>
  <c r="H447" i="14"/>
  <c r="C448" i="14"/>
  <c r="D448" i="14"/>
  <c r="E448" i="14"/>
  <c r="F448" i="14"/>
  <c r="G448" i="14"/>
  <c r="H448" i="14"/>
  <c r="C449" i="14"/>
  <c r="D449" i="14"/>
  <c r="E449" i="14"/>
  <c r="F449" i="14"/>
  <c r="G449" i="14"/>
  <c r="H449" i="14"/>
  <c r="C450" i="14"/>
  <c r="D450" i="14"/>
  <c r="E450" i="14"/>
  <c r="F450" i="14"/>
  <c r="G450" i="14"/>
  <c r="H450" i="14"/>
  <c r="C451" i="14"/>
  <c r="D451" i="14"/>
  <c r="E451" i="14"/>
  <c r="F451" i="14"/>
  <c r="G451" i="14"/>
  <c r="H451" i="14"/>
  <c r="C452" i="14"/>
  <c r="D452" i="14"/>
  <c r="E452" i="14"/>
  <c r="F452" i="14"/>
  <c r="G452" i="14"/>
  <c r="H452" i="14"/>
  <c r="C453" i="14"/>
  <c r="D453" i="14"/>
  <c r="E453" i="14"/>
  <c r="F453" i="14"/>
  <c r="G453" i="14"/>
  <c r="H453" i="14"/>
  <c r="C454" i="14"/>
  <c r="D454" i="14"/>
  <c r="E454" i="14"/>
  <c r="F454" i="14"/>
  <c r="G454" i="14"/>
  <c r="H454" i="14"/>
  <c r="C455" i="14"/>
  <c r="D455" i="14"/>
  <c r="E455" i="14"/>
  <c r="F455" i="14"/>
  <c r="G455" i="14"/>
  <c r="H455" i="14"/>
  <c r="C456" i="14"/>
  <c r="D456" i="14"/>
  <c r="E456" i="14"/>
  <c r="F456" i="14"/>
  <c r="G456" i="14"/>
  <c r="H456" i="14"/>
  <c r="C457" i="14"/>
  <c r="D457" i="14"/>
  <c r="E457" i="14"/>
  <c r="F457" i="14"/>
  <c r="G457" i="14"/>
  <c r="H457" i="14"/>
  <c r="C458" i="14"/>
  <c r="D458" i="14"/>
  <c r="E458" i="14"/>
  <c r="F458" i="14"/>
  <c r="G458" i="14"/>
  <c r="H458" i="14"/>
  <c r="C459" i="14"/>
  <c r="D459" i="14"/>
  <c r="E459" i="14"/>
  <c r="F459" i="14"/>
  <c r="G459" i="14"/>
  <c r="H459" i="14"/>
  <c r="C460" i="14"/>
  <c r="D460" i="14"/>
  <c r="E460" i="14"/>
  <c r="F460" i="14"/>
  <c r="G460" i="14"/>
  <c r="H460" i="14"/>
  <c r="C461" i="14"/>
  <c r="D461" i="14"/>
  <c r="E461" i="14"/>
  <c r="F461" i="14"/>
  <c r="C462" i="14"/>
  <c r="D462" i="14"/>
  <c r="E462" i="14"/>
  <c r="F462" i="14"/>
  <c r="C463" i="14"/>
  <c r="D463" i="14"/>
  <c r="E463" i="14"/>
  <c r="F463" i="14"/>
  <c r="G463" i="14"/>
  <c r="H463" i="14"/>
  <c r="C464" i="14"/>
  <c r="D464" i="14"/>
  <c r="E464" i="14"/>
  <c r="F464" i="14"/>
  <c r="G464" i="14"/>
  <c r="H464" i="14"/>
  <c r="C465" i="14"/>
  <c r="D465" i="14"/>
  <c r="E465" i="14"/>
  <c r="F465" i="14"/>
  <c r="G465" i="14"/>
  <c r="H465" i="14"/>
  <c r="C466" i="14"/>
  <c r="D466" i="14"/>
  <c r="E466" i="14"/>
  <c r="F466" i="14"/>
  <c r="G466" i="14"/>
  <c r="H466" i="14"/>
  <c r="C467" i="14"/>
  <c r="D467" i="14"/>
  <c r="E467" i="14"/>
  <c r="F467" i="14"/>
  <c r="G467" i="14"/>
  <c r="H467" i="14"/>
  <c r="C468" i="14"/>
  <c r="D468" i="14"/>
  <c r="E468" i="14"/>
  <c r="F468" i="14"/>
  <c r="G468" i="14"/>
  <c r="H468" i="14"/>
  <c r="C469" i="14"/>
  <c r="D469" i="14"/>
  <c r="E469" i="14"/>
  <c r="F469" i="14"/>
  <c r="G469" i="14"/>
  <c r="H469" i="14"/>
  <c r="C470" i="14"/>
  <c r="D470" i="14"/>
  <c r="E470" i="14"/>
  <c r="F470" i="14"/>
  <c r="G470" i="14"/>
  <c r="H470" i="14"/>
  <c r="C471" i="14"/>
  <c r="D471" i="14"/>
  <c r="E471" i="14"/>
  <c r="F471" i="14"/>
  <c r="G471" i="14"/>
  <c r="H471" i="14"/>
  <c r="C472" i="14"/>
  <c r="D472" i="14"/>
  <c r="E472" i="14"/>
  <c r="F472" i="14"/>
  <c r="G472" i="14"/>
  <c r="H472" i="14"/>
  <c r="C473" i="14"/>
  <c r="D473" i="14"/>
  <c r="E473" i="14"/>
  <c r="F473" i="14"/>
  <c r="G473" i="14"/>
  <c r="H473" i="14"/>
  <c r="C474" i="14"/>
  <c r="D474" i="14"/>
  <c r="E474" i="14"/>
  <c r="F474" i="14"/>
  <c r="G474" i="14"/>
  <c r="H474" i="14"/>
  <c r="C475" i="14"/>
  <c r="D475" i="14"/>
  <c r="E475" i="14"/>
  <c r="F475" i="14"/>
  <c r="G475" i="14"/>
  <c r="H475" i="14"/>
  <c r="C476" i="14"/>
  <c r="D476" i="14"/>
  <c r="E476" i="14"/>
  <c r="F476" i="14"/>
  <c r="G476" i="14"/>
  <c r="H476" i="14"/>
  <c r="C477" i="14"/>
  <c r="D477" i="14"/>
  <c r="E477" i="14"/>
  <c r="F477" i="14"/>
  <c r="G477" i="14"/>
  <c r="H477" i="14"/>
  <c r="C478" i="14"/>
  <c r="D478" i="14"/>
  <c r="E478" i="14"/>
  <c r="F478" i="14"/>
  <c r="G478" i="14"/>
  <c r="H478" i="14"/>
  <c r="C479" i="14"/>
  <c r="D479" i="14"/>
  <c r="E479" i="14"/>
  <c r="F479" i="14"/>
  <c r="G479" i="14"/>
  <c r="H479" i="14"/>
  <c r="C480" i="14"/>
  <c r="D480" i="14"/>
  <c r="E480" i="14"/>
  <c r="F480" i="14"/>
  <c r="G480" i="14"/>
  <c r="H480" i="14"/>
  <c r="C481" i="14"/>
  <c r="D481" i="14"/>
  <c r="E481" i="14"/>
  <c r="F481" i="14"/>
  <c r="C482" i="14"/>
  <c r="D482" i="14"/>
  <c r="E482" i="14"/>
  <c r="F482" i="14"/>
  <c r="C483" i="14"/>
  <c r="D483" i="14"/>
  <c r="E483" i="14"/>
  <c r="F483" i="14"/>
  <c r="G483" i="14"/>
  <c r="H483" i="14"/>
  <c r="C484" i="14"/>
  <c r="D484" i="14"/>
  <c r="E484" i="14"/>
  <c r="F484" i="14"/>
  <c r="G484" i="14"/>
  <c r="H484" i="14"/>
  <c r="C485" i="14"/>
  <c r="D485" i="14"/>
  <c r="E485" i="14"/>
  <c r="F485" i="14"/>
  <c r="G485" i="14"/>
  <c r="H485" i="14"/>
  <c r="C433" i="12"/>
  <c r="D433" i="12"/>
  <c r="E433" i="12"/>
  <c r="F433" i="12"/>
  <c r="G433" i="12"/>
  <c r="H433" i="12"/>
  <c r="C434" i="12"/>
  <c r="D434" i="12"/>
  <c r="E434" i="12"/>
  <c r="F434" i="12"/>
  <c r="G434" i="12"/>
  <c r="H434" i="12"/>
  <c r="C435" i="12"/>
  <c r="D435" i="12"/>
  <c r="E435" i="12"/>
  <c r="F435" i="12"/>
  <c r="G435" i="12"/>
  <c r="H435" i="12"/>
  <c r="C436" i="12"/>
  <c r="D436" i="12"/>
  <c r="E436" i="12"/>
  <c r="F436" i="12"/>
  <c r="G436" i="12"/>
  <c r="H436" i="12"/>
  <c r="C437" i="12"/>
  <c r="D437" i="12"/>
  <c r="E437" i="12"/>
  <c r="F437" i="12"/>
  <c r="G437" i="12"/>
  <c r="H437" i="12"/>
  <c r="C438" i="12"/>
  <c r="D438" i="12"/>
  <c r="E438" i="12"/>
  <c r="F438" i="12"/>
  <c r="G438" i="12"/>
  <c r="H438" i="12"/>
  <c r="C439" i="12"/>
  <c r="D439" i="12"/>
  <c r="E439" i="12"/>
  <c r="F439" i="12"/>
  <c r="G439" i="12"/>
  <c r="H439" i="12"/>
  <c r="C440" i="12"/>
  <c r="D440" i="12"/>
  <c r="E440" i="12"/>
  <c r="F440" i="12"/>
  <c r="G440" i="12"/>
  <c r="H440" i="12"/>
  <c r="C441" i="12"/>
  <c r="D441" i="12"/>
  <c r="E441" i="12"/>
  <c r="F441" i="12"/>
  <c r="G441" i="12"/>
  <c r="H441" i="12"/>
  <c r="C442" i="12"/>
  <c r="D442" i="12"/>
  <c r="E442" i="12"/>
  <c r="F442" i="12"/>
  <c r="G442" i="12"/>
  <c r="H442" i="12"/>
  <c r="C445" i="12"/>
  <c r="D445" i="12"/>
  <c r="E445" i="12"/>
  <c r="F445" i="12"/>
  <c r="G445" i="12"/>
  <c r="H445" i="12"/>
  <c r="C446" i="12"/>
  <c r="D446" i="12"/>
  <c r="E446" i="12"/>
  <c r="F446" i="12"/>
  <c r="G446" i="12"/>
  <c r="H446" i="12"/>
  <c r="C447" i="12"/>
  <c r="D447" i="12"/>
  <c r="E447" i="12"/>
  <c r="F447" i="12"/>
  <c r="G447" i="12"/>
  <c r="H447" i="12"/>
  <c r="C448" i="12"/>
  <c r="D448" i="12"/>
  <c r="E448" i="12"/>
  <c r="F448" i="12"/>
  <c r="G448" i="12"/>
  <c r="H448" i="12"/>
  <c r="C449" i="12"/>
  <c r="D449" i="12"/>
  <c r="E449" i="12"/>
  <c r="F449" i="12"/>
  <c r="G449" i="12"/>
  <c r="H449" i="12"/>
  <c r="C450" i="12"/>
  <c r="D450" i="12"/>
  <c r="E450" i="12"/>
  <c r="F450" i="12"/>
  <c r="G450" i="12"/>
  <c r="H450" i="12"/>
  <c r="C451" i="12"/>
  <c r="D451" i="12"/>
  <c r="E451" i="12"/>
  <c r="F451" i="12"/>
  <c r="G451" i="12"/>
  <c r="H451" i="12"/>
  <c r="C452" i="12"/>
  <c r="D452" i="12"/>
  <c r="E452" i="12"/>
  <c r="F452" i="12"/>
  <c r="G452" i="12"/>
  <c r="H452" i="12"/>
  <c r="C453" i="12"/>
  <c r="D453" i="12"/>
  <c r="E453" i="12"/>
  <c r="F453" i="12"/>
  <c r="G453" i="12"/>
  <c r="H453" i="12"/>
  <c r="C454" i="12"/>
  <c r="D454" i="12"/>
  <c r="E454" i="12"/>
  <c r="F454" i="12"/>
  <c r="G454" i="12"/>
  <c r="H454" i="12"/>
  <c r="C455" i="12"/>
  <c r="D455" i="12"/>
  <c r="E455" i="12"/>
  <c r="F455" i="12"/>
  <c r="G455" i="12"/>
  <c r="H455" i="12"/>
  <c r="C456" i="12"/>
  <c r="D456" i="12"/>
  <c r="E456" i="12"/>
  <c r="F456" i="12"/>
  <c r="G456" i="12"/>
  <c r="H456" i="12"/>
  <c r="C457" i="12"/>
  <c r="D457" i="12"/>
  <c r="E457" i="12"/>
  <c r="F457" i="12"/>
  <c r="G457" i="12"/>
  <c r="H457" i="12"/>
  <c r="C458" i="12"/>
  <c r="D458" i="12"/>
  <c r="E458" i="12"/>
  <c r="F458" i="12"/>
  <c r="G458" i="12"/>
  <c r="H458" i="12"/>
  <c r="C459" i="12"/>
  <c r="D459" i="12"/>
  <c r="E459" i="12"/>
  <c r="F459" i="12"/>
  <c r="G459" i="12"/>
  <c r="H459" i="12"/>
  <c r="C460" i="12"/>
  <c r="D460" i="12"/>
  <c r="E460" i="12"/>
  <c r="F460" i="12"/>
  <c r="G460" i="12"/>
  <c r="H460" i="12"/>
  <c r="C461" i="12"/>
  <c r="D461" i="12"/>
  <c r="E461" i="12"/>
  <c r="F461" i="12"/>
  <c r="G461" i="12"/>
  <c r="H461" i="12"/>
  <c r="C462" i="12"/>
  <c r="D462" i="12"/>
  <c r="E462" i="12"/>
  <c r="F462" i="12"/>
  <c r="G462" i="12"/>
  <c r="H462" i="12"/>
  <c r="C463" i="12"/>
  <c r="D463" i="12"/>
  <c r="E463" i="12"/>
  <c r="F463" i="12"/>
  <c r="G463" i="12"/>
  <c r="H463" i="12"/>
  <c r="C464" i="12"/>
  <c r="D464" i="12"/>
  <c r="E464" i="12"/>
  <c r="F464" i="12"/>
  <c r="G464" i="12"/>
  <c r="H464" i="12"/>
  <c r="C465" i="12"/>
  <c r="D465" i="12"/>
  <c r="E465" i="12"/>
  <c r="F465" i="12"/>
  <c r="G465" i="12"/>
  <c r="H465" i="12"/>
  <c r="C466" i="12"/>
  <c r="D466" i="12"/>
  <c r="E466" i="12"/>
  <c r="F466" i="12"/>
  <c r="G466" i="12"/>
  <c r="H466" i="12"/>
  <c r="C467" i="12"/>
  <c r="D467" i="12"/>
  <c r="E467" i="12"/>
  <c r="F467" i="12"/>
  <c r="G467" i="12"/>
  <c r="H467" i="12"/>
  <c r="C468" i="12"/>
  <c r="D468" i="12"/>
  <c r="E468" i="12"/>
  <c r="F468" i="12"/>
  <c r="G468" i="12"/>
  <c r="H468" i="12"/>
  <c r="C469" i="12"/>
  <c r="D469" i="12"/>
  <c r="E469" i="12"/>
  <c r="F469" i="12"/>
  <c r="G469" i="12"/>
  <c r="H469" i="12"/>
  <c r="H484" i="12" s="1"/>
  <c r="C470" i="12"/>
  <c r="D470" i="12"/>
  <c r="E470" i="12"/>
  <c r="F470" i="12"/>
  <c r="G470" i="12"/>
  <c r="H470" i="12"/>
  <c r="C471" i="12"/>
  <c r="D471" i="12"/>
  <c r="E471" i="12"/>
  <c r="F471" i="12"/>
  <c r="G471" i="12"/>
  <c r="H471" i="12"/>
  <c r="C472" i="12"/>
  <c r="D472" i="12"/>
  <c r="E472" i="12"/>
  <c r="F472" i="12"/>
  <c r="G472" i="12"/>
  <c r="H472" i="12"/>
  <c r="C473" i="12"/>
  <c r="D473" i="12"/>
  <c r="E473" i="12"/>
  <c r="F473" i="12"/>
  <c r="G473" i="12"/>
  <c r="H473" i="12"/>
  <c r="C474" i="12"/>
  <c r="D474" i="12"/>
  <c r="E474" i="12"/>
  <c r="F474" i="12"/>
  <c r="G474" i="12"/>
  <c r="H474" i="12"/>
  <c r="C475" i="12"/>
  <c r="D475" i="12"/>
  <c r="E475" i="12"/>
  <c r="F475" i="12"/>
  <c r="G475" i="12"/>
  <c r="H475" i="12"/>
  <c r="C476" i="12"/>
  <c r="D476" i="12"/>
  <c r="E476" i="12"/>
  <c r="F476" i="12"/>
  <c r="G476" i="12"/>
  <c r="H476" i="12"/>
  <c r="C477" i="12"/>
  <c r="D477" i="12"/>
  <c r="E477" i="12"/>
  <c r="F477" i="12"/>
  <c r="G477" i="12"/>
  <c r="H477" i="12"/>
  <c r="C478" i="12"/>
  <c r="D478" i="12"/>
  <c r="E478" i="12"/>
  <c r="F478" i="12"/>
  <c r="G478" i="12"/>
  <c r="H478" i="12"/>
  <c r="C479" i="12"/>
  <c r="D479" i="12"/>
  <c r="E479" i="12"/>
  <c r="F479" i="12"/>
  <c r="G479" i="12"/>
  <c r="G484" i="12" s="1"/>
  <c r="H479" i="12"/>
  <c r="C480" i="12"/>
  <c r="D480" i="12"/>
  <c r="E480" i="12"/>
  <c r="F480" i="12"/>
  <c r="G480" i="12"/>
  <c r="H480" i="12"/>
  <c r="C481" i="12"/>
  <c r="D481" i="12"/>
  <c r="E481" i="12"/>
  <c r="F481" i="12"/>
  <c r="G481" i="12"/>
  <c r="H481" i="12"/>
  <c r="C482" i="12"/>
  <c r="D482" i="12"/>
  <c r="E482" i="12"/>
  <c r="F482" i="12"/>
  <c r="G482" i="12"/>
  <c r="H482" i="12"/>
  <c r="C483" i="12"/>
  <c r="D483" i="12"/>
  <c r="E483" i="12"/>
  <c r="F483" i="12"/>
  <c r="G483" i="12"/>
  <c r="H483" i="12"/>
  <c r="C484" i="12"/>
  <c r="D484" i="12"/>
  <c r="E484" i="12"/>
  <c r="F484" i="12"/>
  <c r="C74" i="11"/>
  <c r="D74" i="11"/>
  <c r="E74" i="11"/>
  <c r="F74" i="11"/>
  <c r="G74" i="11"/>
  <c r="H74" i="11"/>
  <c r="C75" i="11"/>
  <c r="D75" i="11"/>
  <c r="E75" i="11"/>
  <c r="F75" i="11"/>
  <c r="G75" i="11"/>
  <c r="H75" i="11"/>
  <c r="C76" i="11"/>
  <c r="D76" i="11"/>
  <c r="E76" i="11"/>
  <c r="F76" i="11"/>
  <c r="G76" i="11"/>
  <c r="H76" i="11"/>
  <c r="C77" i="11"/>
  <c r="D77" i="11"/>
  <c r="E77" i="11"/>
  <c r="F77" i="11"/>
  <c r="G77" i="11"/>
  <c r="H77" i="11"/>
  <c r="C78" i="11"/>
  <c r="D78" i="11"/>
  <c r="E78" i="11"/>
  <c r="F78" i="11"/>
  <c r="G78" i="11"/>
  <c r="H78" i="11"/>
  <c r="C79" i="11"/>
  <c r="D79" i="11"/>
  <c r="E79" i="11"/>
  <c r="F79" i="11"/>
  <c r="G79" i="11"/>
  <c r="H79" i="11"/>
  <c r="C80" i="11"/>
  <c r="D80" i="11"/>
  <c r="E80" i="11"/>
  <c r="F80" i="11"/>
  <c r="G80" i="11"/>
  <c r="H80" i="11"/>
  <c r="C81" i="11"/>
  <c r="D81" i="11"/>
  <c r="E81" i="11"/>
  <c r="F81" i="11"/>
  <c r="G81" i="11"/>
  <c r="H81" i="11"/>
  <c r="C82" i="11"/>
  <c r="D82" i="11"/>
  <c r="E82" i="11"/>
  <c r="F82" i="11"/>
  <c r="G82" i="11"/>
  <c r="H82" i="11"/>
  <c r="C83" i="11"/>
  <c r="D83" i="11"/>
  <c r="E83" i="11"/>
  <c r="F83" i="11"/>
  <c r="G83" i="11"/>
  <c r="H83" i="11"/>
  <c r="C86" i="11"/>
  <c r="D86" i="11"/>
  <c r="E86" i="11"/>
  <c r="E101" i="11" s="1"/>
  <c r="F86" i="11"/>
  <c r="G86" i="11"/>
  <c r="G101" i="11" s="1"/>
  <c r="H86" i="11"/>
  <c r="C87" i="11"/>
  <c r="D87" i="11"/>
  <c r="E87" i="11"/>
  <c r="F87" i="11"/>
  <c r="G87" i="11"/>
  <c r="H87" i="11"/>
  <c r="C88" i="11"/>
  <c r="C103" i="11" s="1"/>
  <c r="D88" i="11"/>
  <c r="E88" i="11"/>
  <c r="F88" i="11"/>
  <c r="G88" i="11"/>
  <c r="H88" i="11"/>
  <c r="C89" i="11"/>
  <c r="D89" i="11"/>
  <c r="E89" i="11"/>
  <c r="E104" i="11" s="1"/>
  <c r="F89" i="11"/>
  <c r="G89" i="11"/>
  <c r="H89" i="11"/>
  <c r="C90" i="11"/>
  <c r="D90" i="11"/>
  <c r="E90" i="11"/>
  <c r="F90" i="11"/>
  <c r="G90" i="11"/>
  <c r="G105" i="11" s="1"/>
  <c r="H90" i="11"/>
  <c r="C91" i="11"/>
  <c r="D91" i="11"/>
  <c r="E91" i="11"/>
  <c r="F91" i="11"/>
  <c r="G91" i="11"/>
  <c r="H91" i="11"/>
  <c r="C92" i="11"/>
  <c r="D92" i="11"/>
  <c r="E92" i="11"/>
  <c r="F92" i="11"/>
  <c r="G92" i="11"/>
  <c r="H92" i="11"/>
  <c r="C93" i="11"/>
  <c r="D93" i="11"/>
  <c r="E93" i="11"/>
  <c r="F93" i="11"/>
  <c r="G93" i="11"/>
  <c r="H93" i="11"/>
  <c r="C94" i="11"/>
  <c r="D94" i="11"/>
  <c r="E94" i="11"/>
  <c r="F94" i="11"/>
  <c r="G94" i="11"/>
  <c r="H94" i="11"/>
  <c r="C95" i="11"/>
  <c r="D95" i="11"/>
  <c r="E95" i="11"/>
  <c r="F95" i="11"/>
  <c r="G95" i="11"/>
  <c r="H95" i="11"/>
  <c r="C96" i="11"/>
  <c r="D96" i="11"/>
  <c r="E96" i="11"/>
  <c r="F96" i="11"/>
  <c r="G96" i="11"/>
  <c r="H96" i="11"/>
  <c r="C97" i="11"/>
  <c r="D97" i="11"/>
  <c r="E97" i="11"/>
  <c r="F97" i="11"/>
  <c r="G97" i="11"/>
  <c r="H97" i="11"/>
  <c r="C98" i="11"/>
  <c r="D98" i="11"/>
  <c r="E98" i="11"/>
  <c r="F98" i="11"/>
  <c r="G98" i="11"/>
  <c r="H98" i="11"/>
  <c r="C99" i="11"/>
  <c r="D99" i="11"/>
  <c r="E99" i="11"/>
  <c r="F99" i="11"/>
  <c r="G99" i="11"/>
  <c r="H99" i="11"/>
  <c r="C100" i="11"/>
  <c r="D100" i="11"/>
  <c r="E100" i="11"/>
  <c r="F100" i="11"/>
  <c r="G100" i="11"/>
  <c r="H100" i="11"/>
  <c r="C101" i="11"/>
  <c r="D101" i="11"/>
  <c r="F101" i="11"/>
  <c r="H101" i="11"/>
  <c r="C102" i="11"/>
  <c r="D102" i="11"/>
  <c r="E102" i="11"/>
  <c r="F102" i="11"/>
  <c r="G102" i="11"/>
  <c r="H102" i="11"/>
  <c r="D103" i="11"/>
  <c r="E103" i="11"/>
  <c r="F103" i="11"/>
  <c r="G103" i="11"/>
  <c r="H103" i="11"/>
  <c r="C104" i="11"/>
  <c r="D104" i="11"/>
  <c r="F104" i="11"/>
  <c r="G104" i="11"/>
  <c r="H104" i="11"/>
  <c r="C105" i="11"/>
  <c r="D105" i="11"/>
  <c r="E105" i="11"/>
  <c r="F105" i="11"/>
  <c r="H105" i="11"/>
  <c r="C106" i="11"/>
  <c r="D106" i="11"/>
  <c r="E106" i="11"/>
  <c r="F106" i="11"/>
  <c r="G106" i="11"/>
  <c r="G121" i="11" s="1"/>
  <c r="H106" i="11"/>
  <c r="C107" i="11"/>
  <c r="D107" i="11"/>
  <c r="E107" i="11"/>
  <c r="F107" i="11"/>
  <c r="G107" i="11"/>
  <c r="H107" i="11"/>
  <c r="C108" i="11"/>
  <c r="C123" i="11" s="1"/>
  <c r="D108" i="11"/>
  <c r="E108" i="11"/>
  <c r="F108" i="11"/>
  <c r="G108" i="11"/>
  <c r="H108" i="11"/>
  <c r="C109" i="11"/>
  <c r="D109" i="11"/>
  <c r="E109" i="11"/>
  <c r="E124" i="11" s="1"/>
  <c r="F109" i="11"/>
  <c r="G109" i="11"/>
  <c r="H109" i="11"/>
  <c r="C110" i="11"/>
  <c r="D110" i="11"/>
  <c r="E110" i="11"/>
  <c r="F110" i="11"/>
  <c r="G110" i="11"/>
  <c r="G125" i="11" s="1"/>
  <c r="H110" i="11"/>
  <c r="C111" i="11"/>
  <c r="D111" i="11"/>
  <c r="E111" i="11"/>
  <c r="F111" i="11"/>
  <c r="G111" i="11"/>
  <c r="H111" i="11"/>
  <c r="C112" i="11"/>
  <c r="D112" i="11"/>
  <c r="E112" i="11"/>
  <c r="F112" i="11"/>
  <c r="G112" i="11"/>
  <c r="H112" i="11"/>
  <c r="C113" i="11"/>
  <c r="D113" i="11"/>
  <c r="E113" i="11"/>
  <c r="F113" i="11"/>
  <c r="G113" i="11"/>
  <c r="H113" i="11"/>
  <c r="C114" i="11"/>
  <c r="D114" i="11"/>
  <c r="E114" i="11"/>
  <c r="F114" i="11"/>
  <c r="G114" i="11"/>
  <c r="H114" i="11"/>
  <c r="C115" i="11"/>
  <c r="D115" i="11"/>
  <c r="E115" i="11"/>
  <c r="F115" i="11"/>
  <c r="G115" i="11"/>
  <c r="H115" i="11"/>
  <c r="C116" i="11"/>
  <c r="D116" i="11"/>
  <c r="E116" i="11"/>
  <c r="F116" i="11"/>
  <c r="G116" i="11"/>
  <c r="H116" i="11"/>
  <c r="C117" i="11"/>
  <c r="D117" i="11"/>
  <c r="E117" i="11"/>
  <c r="F117" i="11"/>
  <c r="G117" i="11"/>
  <c r="H117" i="11"/>
  <c r="C118" i="11"/>
  <c r="D118" i="11"/>
  <c r="E118" i="11"/>
  <c r="F118" i="11"/>
  <c r="G118" i="11"/>
  <c r="H118" i="11"/>
  <c r="C119" i="11"/>
  <c r="D119" i="11"/>
  <c r="E119" i="11"/>
  <c r="F119" i="11"/>
  <c r="G119" i="11"/>
  <c r="H119" i="11"/>
  <c r="C120" i="11"/>
  <c r="D120" i="11"/>
  <c r="E120" i="11"/>
  <c r="F120" i="11"/>
  <c r="G120" i="11"/>
  <c r="H120" i="11"/>
  <c r="C121" i="11"/>
  <c r="D121" i="11"/>
  <c r="E121" i="11"/>
  <c r="F121" i="11"/>
  <c r="H121" i="11"/>
  <c r="C122" i="11"/>
  <c r="D122" i="11"/>
  <c r="E122" i="11"/>
  <c r="F122" i="11"/>
  <c r="G122" i="11"/>
  <c r="H122" i="11"/>
  <c r="D123" i="11"/>
  <c r="E123" i="11"/>
  <c r="F123" i="11"/>
  <c r="G123" i="11"/>
  <c r="H123" i="11"/>
  <c r="C124" i="11"/>
  <c r="D124" i="11"/>
  <c r="F124" i="11"/>
  <c r="G124" i="11"/>
  <c r="H124" i="11"/>
  <c r="C125" i="11"/>
  <c r="D125" i="11"/>
  <c r="E125" i="11"/>
  <c r="F125" i="11"/>
  <c r="H125" i="11"/>
  <c r="C128" i="11"/>
  <c r="D128" i="11"/>
  <c r="E128" i="11"/>
  <c r="F128" i="11"/>
  <c r="G128" i="11"/>
  <c r="H128" i="11"/>
  <c r="C129" i="11"/>
  <c r="D129" i="11"/>
  <c r="E129" i="11"/>
  <c r="F129" i="11"/>
  <c r="G129" i="11"/>
  <c r="H129" i="11"/>
  <c r="C130" i="11"/>
  <c r="D130" i="11"/>
  <c r="E130" i="11"/>
  <c r="F130" i="11"/>
  <c r="G130" i="11"/>
  <c r="H130" i="11"/>
  <c r="C131" i="11"/>
  <c r="D131" i="11"/>
  <c r="E131" i="11"/>
  <c r="F131" i="11"/>
  <c r="G131" i="11"/>
  <c r="H131" i="11"/>
  <c r="C132" i="11"/>
  <c r="D132" i="11"/>
  <c r="E132" i="11"/>
  <c r="F132" i="11"/>
  <c r="G132" i="11"/>
  <c r="H132" i="11"/>
  <c r="C133" i="11"/>
  <c r="D133" i="11"/>
  <c r="E133" i="11"/>
  <c r="F133" i="11"/>
  <c r="G133" i="11"/>
  <c r="H133" i="11"/>
  <c r="C134" i="11"/>
  <c r="D134" i="11"/>
  <c r="E134" i="11"/>
  <c r="F134" i="11"/>
  <c r="G134" i="11"/>
  <c r="H134" i="11"/>
  <c r="C135" i="11"/>
  <c r="D135" i="11"/>
  <c r="E135" i="11"/>
  <c r="F135" i="11"/>
  <c r="G135" i="11"/>
  <c r="H135" i="11"/>
  <c r="C136" i="11"/>
  <c r="D136" i="11"/>
  <c r="E136" i="11"/>
  <c r="F136" i="11"/>
  <c r="G136" i="11"/>
  <c r="H136" i="11"/>
  <c r="C137" i="11"/>
  <c r="D137" i="11"/>
  <c r="E137" i="11"/>
  <c r="F137" i="11"/>
  <c r="G137" i="11"/>
  <c r="H137" i="11"/>
  <c r="C138" i="11"/>
  <c r="D138" i="11"/>
  <c r="E138" i="11"/>
  <c r="F138" i="11"/>
  <c r="G138" i="11"/>
  <c r="H138" i="11"/>
  <c r="C139" i="11"/>
  <c r="D139" i="11"/>
  <c r="E139" i="11"/>
  <c r="F139" i="11"/>
  <c r="G139" i="11"/>
  <c r="H139" i="11"/>
  <c r="C140" i="11"/>
  <c r="D140" i="11"/>
  <c r="E140" i="11"/>
  <c r="F140" i="11"/>
  <c r="G140" i="11"/>
  <c r="H140" i="11"/>
  <c r="C80" i="10"/>
  <c r="D80" i="10"/>
  <c r="E80" i="10"/>
  <c r="F80" i="10"/>
  <c r="G80" i="10"/>
  <c r="H80" i="10"/>
  <c r="C81" i="10"/>
  <c r="D81" i="10"/>
  <c r="E81" i="10"/>
  <c r="F81" i="10"/>
  <c r="G81" i="10"/>
  <c r="H81" i="10"/>
  <c r="C82" i="10"/>
  <c r="D82" i="10"/>
  <c r="E82" i="10"/>
  <c r="F82" i="10"/>
  <c r="G82" i="10"/>
  <c r="H82" i="10"/>
  <c r="C83" i="10"/>
  <c r="D83" i="10"/>
  <c r="E83" i="10"/>
  <c r="F83" i="10"/>
  <c r="G83" i="10"/>
  <c r="H83" i="10"/>
  <c r="C84" i="10"/>
  <c r="D84" i="10"/>
  <c r="E84" i="10"/>
  <c r="F84" i="10"/>
  <c r="G84" i="10"/>
  <c r="H84" i="10"/>
  <c r="C85" i="10"/>
  <c r="D85" i="10"/>
  <c r="E85" i="10"/>
  <c r="F85" i="10"/>
  <c r="G85" i="10"/>
  <c r="H85" i="10"/>
  <c r="C86" i="10"/>
  <c r="D86" i="10"/>
  <c r="E86" i="10"/>
  <c r="F86" i="10"/>
  <c r="G86" i="10"/>
  <c r="H86" i="10"/>
  <c r="C87" i="10"/>
  <c r="D87" i="10"/>
  <c r="E87" i="10"/>
  <c r="F87" i="10"/>
  <c r="G87" i="10"/>
  <c r="H87" i="10"/>
  <c r="C88" i="10"/>
  <c r="D88" i="10"/>
  <c r="E88" i="10"/>
  <c r="F88" i="10"/>
  <c r="G88" i="10"/>
  <c r="H88" i="10"/>
  <c r="C89" i="10"/>
  <c r="D89" i="10"/>
  <c r="E89" i="10"/>
  <c r="F89" i="10"/>
  <c r="G89" i="10"/>
  <c r="H89" i="10"/>
  <c r="C92" i="10"/>
  <c r="D92" i="10"/>
  <c r="E92" i="10"/>
  <c r="F92" i="10"/>
  <c r="G92" i="10"/>
  <c r="H92" i="10"/>
  <c r="C93" i="10"/>
  <c r="D93" i="10"/>
  <c r="E93" i="10"/>
  <c r="F93" i="10"/>
  <c r="G93" i="10"/>
  <c r="H93" i="10"/>
  <c r="C94" i="10"/>
  <c r="D94" i="10"/>
  <c r="E94" i="10"/>
  <c r="F94" i="10"/>
  <c r="G94" i="10"/>
  <c r="H94" i="10"/>
  <c r="C95" i="10"/>
  <c r="D95" i="10"/>
  <c r="E95" i="10"/>
  <c r="F95" i="10"/>
  <c r="G95" i="10"/>
  <c r="H95" i="10"/>
  <c r="C96" i="10"/>
  <c r="D96" i="10"/>
  <c r="E96" i="10"/>
  <c r="F96" i="10"/>
  <c r="G96" i="10"/>
  <c r="H96" i="10"/>
  <c r="H462" i="14" l="1"/>
  <c r="H461" i="14"/>
  <c r="G461" i="14"/>
  <c r="H482" i="14"/>
  <c r="H481" i="14"/>
  <c r="G482" i="14"/>
  <c r="G481" i="14"/>
</calcChain>
</file>

<file path=xl/sharedStrings.xml><?xml version="1.0" encoding="utf-8"?>
<sst xmlns="http://schemas.openxmlformats.org/spreadsheetml/2006/main" count="8381" uniqueCount="4324">
  <si>
    <t xml:space="preserve">Produkcia vybraných poľnohospodárskych plodín  </t>
  </si>
  <si>
    <t xml:space="preserve">Hektárové úrody vybraných poľnohospodárskych plodín  </t>
  </si>
  <si>
    <t xml:space="preserve">Intenzita chovu hospodárskych zvierat  </t>
  </si>
  <si>
    <t>skuska</t>
  </si>
  <si>
    <t>max</t>
  </si>
  <si>
    <t>min</t>
  </si>
  <si>
    <t>kraje</t>
  </si>
  <si>
    <r>
      <t xml:space="preserve">zdroj / </t>
    </r>
    <r>
      <rPr>
        <i/>
        <sz val="8"/>
        <rFont val="Arial Narrow"/>
        <family val="2"/>
        <charset val="238"/>
      </rPr>
      <t>Source:</t>
    </r>
    <r>
      <rPr>
        <sz val="8"/>
        <rFont val="Arial Narrow"/>
        <family val="2"/>
        <charset val="238"/>
      </rPr>
      <t xml:space="preserve"> ŠÚ SR, DATAcube. </t>
    </r>
  </si>
  <si>
    <t>2020</t>
  </si>
  <si>
    <t xml:space="preserve">  Košický kraj</t>
  </si>
  <si>
    <t>2019</t>
  </si>
  <si>
    <t>2018</t>
  </si>
  <si>
    <t xml:space="preserve">  Prešovský kraj</t>
  </si>
  <si>
    <t>Východné Slovensko</t>
  </si>
  <si>
    <t xml:space="preserve">  Banskobystrický kraj</t>
  </si>
  <si>
    <t xml:space="preserve">  Žilinský kraj</t>
  </si>
  <si>
    <t>Stredné Slovensko</t>
  </si>
  <si>
    <t xml:space="preserve">  Nitriansky kraj</t>
  </si>
  <si>
    <t xml:space="preserve">  Trenčiansky kraj</t>
  </si>
  <si>
    <t xml:space="preserve">  Trnavský kraj</t>
  </si>
  <si>
    <t>Západné Slovensko</t>
  </si>
  <si>
    <t>Bratislavský kraj</t>
  </si>
  <si>
    <r>
      <t xml:space="preserve">Rok
</t>
    </r>
    <r>
      <rPr>
        <i/>
        <sz val="8"/>
        <rFont val="Arial Narrow"/>
        <family val="2"/>
      </rPr>
      <t>Year</t>
    </r>
  </si>
  <si>
    <r>
      <t xml:space="preserve">SR / oblasť / kraj
</t>
    </r>
    <r>
      <rPr>
        <i/>
        <sz val="8"/>
        <rFont val="Arial Narrow"/>
        <family val="2"/>
      </rPr>
      <t>SR / Area / Region</t>
    </r>
  </si>
  <si>
    <t>2022</t>
  </si>
  <si>
    <t>2021</t>
  </si>
  <si>
    <t>.</t>
  </si>
  <si>
    <t>960</t>
  </si>
  <si>
    <t>4 580</t>
  </si>
  <si>
    <t>3 934</t>
  </si>
  <si>
    <t>2 727</t>
  </si>
  <si>
    <t>1 802</t>
  </si>
  <si>
    <t>2 945</t>
  </si>
  <si>
    <t>1 228</t>
  </si>
  <si>
    <t>1 125</t>
  </si>
  <si>
    <t>926</t>
  </si>
  <si>
    <t>2 788</t>
  </si>
  <si>
    <t>2 162</t>
  </si>
  <si>
    <t>Tons</t>
  </si>
  <si>
    <t>56,47</t>
  </si>
  <si>
    <t>59,91</t>
  </si>
  <si>
    <t>50,55</t>
  </si>
  <si>
    <t>59,56</t>
  </si>
  <si>
    <t>52,08</t>
  </si>
  <si>
    <t>20,61</t>
  </si>
  <si>
    <t>46,36</t>
  </si>
  <si>
    <t>50,56</t>
  </si>
  <si>
    <r>
      <t xml:space="preserve">SR spolu / </t>
    </r>
    <r>
      <rPr>
        <b/>
        <i/>
        <sz val="8"/>
        <rFont val="Arial Narrow"/>
        <family val="2"/>
      </rPr>
      <t>SR in total</t>
    </r>
  </si>
  <si>
    <t>POĽNOHOSPODÁRSTVO</t>
  </si>
  <si>
    <t>AGRICULTURE</t>
  </si>
  <si>
    <t>T 11-4. Stavy hospodárskych zvierat ku koncu roka</t>
  </si>
  <si>
    <r>
      <t xml:space="preserve">           </t>
    </r>
    <r>
      <rPr>
        <b/>
        <i/>
        <sz val="10"/>
        <rFont val="Arial Narrow"/>
        <family val="2"/>
      </rPr>
      <t xml:space="preserve"> Livestock at the end of the year</t>
    </r>
  </si>
  <si>
    <t>kusy</t>
  </si>
  <si>
    <t>Pieces</t>
  </si>
  <si>
    <r>
      <t xml:space="preserve">SR / oblasť / kraj 
(okres)
</t>
    </r>
    <r>
      <rPr>
        <i/>
        <sz val="8"/>
        <rFont val="Arial Narrow"/>
        <family val="2"/>
      </rPr>
      <t>SR / Area / Region
(District)</t>
    </r>
  </si>
  <si>
    <r>
      <t xml:space="preserve">Hovädzí dobytok 
spolu
</t>
    </r>
    <r>
      <rPr>
        <i/>
        <sz val="8"/>
        <color indexed="8"/>
        <rFont val="Arial Narrow"/>
        <family val="2"/>
      </rPr>
      <t>Cattle  
in total</t>
    </r>
  </si>
  <si>
    <r>
      <t xml:space="preserve">z toho
</t>
    </r>
    <r>
      <rPr>
        <i/>
        <sz val="7.5"/>
        <color indexed="8"/>
        <rFont val="Arial Narrow"/>
        <family val="2"/>
      </rPr>
      <t>Of which:</t>
    </r>
  </si>
  <si>
    <r>
      <t xml:space="preserve">Ošípané 
spolu
</t>
    </r>
    <r>
      <rPr>
        <i/>
        <sz val="8"/>
        <color indexed="8"/>
        <rFont val="Arial Narrow"/>
        <family val="2"/>
      </rPr>
      <t>Pigs 
in total</t>
    </r>
  </si>
  <si>
    <r>
      <t xml:space="preserve">Hydina 
spolu 
</t>
    </r>
    <r>
      <rPr>
        <i/>
        <sz val="8"/>
        <color indexed="8"/>
        <rFont val="Arial Narrow"/>
        <family val="2"/>
      </rPr>
      <t>Poultry
in total</t>
    </r>
  </si>
  <si>
    <r>
      <t xml:space="preserve">Ovce 
spolu
</t>
    </r>
    <r>
      <rPr>
        <i/>
        <sz val="8"/>
        <color indexed="8"/>
        <rFont val="Arial Narrow"/>
        <family val="2"/>
      </rPr>
      <t>Sheep
in total</t>
    </r>
  </si>
  <si>
    <r>
      <t xml:space="preserve">kravy
</t>
    </r>
    <r>
      <rPr>
        <i/>
        <sz val="8"/>
        <color indexed="8"/>
        <rFont val="Arial Narrow"/>
        <family val="2"/>
      </rPr>
      <t>Cows</t>
    </r>
  </si>
  <si>
    <r>
      <t xml:space="preserve">prasnice 
</t>
    </r>
    <r>
      <rPr>
        <i/>
        <sz val="8"/>
        <color indexed="8"/>
        <rFont val="Arial Narrow"/>
        <family val="2"/>
      </rPr>
      <t>Sows</t>
    </r>
    <r>
      <rPr>
        <sz val="8"/>
        <color indexed="8"/>
        <rFont val="Arial Narrow"/>
        <family val="2"/>
      </rPr>
      <t xml:space="preserve"> </t>
    </r>
  </si>
  <si>
    <r>
      <t xml:space="preserve">sliepky
</t>
    </r>
    <r>
      <rPr>
        <i/>
        <sz val="8"/>
        <color indexed="8"/>
        <rFont val="Arial Narrow"/>
        <family val="2"/>
      </rPr>
      <t>Hens</t>
    </r>
  </si>
  <si>
    <r>
      <t xml:space="preserve">bahnice </t>
    </r>
    <r>
      <rPr>
        <i/>
        <sz val="8"/>
        <color indexed="8"/>
        <rFont val="Arial Narrow"/>
        <family val="2"/>
      </rPr>
      <t xml:space="preserve">
Ewes</t>
    </r>
  </si>
  <si>
    <r>
      <t xml:space="preserve">SR spolu / </t>
    </r>
    <r>
      <rPr>
        <b/>
        <i/>
        <sz val="8"/>
        <rFont val="Arial Narrow"/>
        <family val="2"/>
        <charset val="238"/>
      </rPr>
      <t>SR in total</t>
    </r>
  </si>
  <si>
    <t xml:space="preserve">  Bratislavský kraj</t>
  </si>
  <si>
    <t xml:space="preserve">    Bratislava I-V</t>
  </si>
  <si>
    <t>-</t>
  </si>
  <si>
    <t>D</t>
  </si>
  <si>
    <t xml:space="preserve">    Malacky</t>
  </si>
  <si>
    <t xml:space="preserve">    Pezinok</t>
  </si>
  <si>
    <t xml:space="preserve">    Senec</t>
  </si>
  <si>
    <t xml:space="preserve">    Dunajská Streda</t>
  </si>
  <si>
    <t xml:space="preserve">    Galanta</t>
  </si>
  <si>
    <t xml:space="preserve">    Hlohovec</t>
  </si>
  <si>
    <t xml:space="preserve">    Piešťany</t>
  </si>
  <si>
    <t xml:space="preserve">    Senica</t>
  </si>
  <si>
    <t xml:space="preserve">    Skalica</t>
  </si>
  <si>
    <t xml:space="preserve">    Trnava</t>
  </si>
  <si>
    <t xml:space="preserve">    Bánovce n. Bebravou    </t>
  </si>
  <si>
    <t xml:space="preserve">    Ilava</t>
  </si>
  <si>
    <t xml:space="preserve">    Myjava</t>
  </si>
  <si>
    <t xml:space="preserve">    Nové Mesto n.Váhom</t>
  </si>
  <si>
    <t xml:space="preserve">    Partizánske</t>
  </si>
  <si>
    <t xml:space="preserve">    Považská Bystrica</t>
  </si>
  <si>
    <t xml:space="preserve">    Prievidza</t>
  </si>
  <si>
    <t xml:space="preserve">    Púchov</t>
  </si>
  <si>
    <t xml:space="preserve">    Trenčín</t>
  </si>
  <si>
    <t xml:space="preserve">    Komárno</t>
  </si>
  <si>
    <t xml:space="preserve">    Levice</t>
  </si>
  <si>
    <t xml:space="preserve">    Nitra</t>
  </si>
  <si>
    <t xml:space="preserve">    Nové Zámky</t>
  </si>
  <si>
    <t xml:space="preserve">    Šaľa</t>
  </si>
  <si>
    <t xml:space="preserve">    Topoľčany</t>
  </si>
  <si>
    <t xml:space="preserve">    Zlaté Moravce</t>
  </si>
  <si>
    <t xml:space="preserve">    Bytča</t>
  </si>
  <si>
    <t xml:space="preserve">    Čadca</t>
  </si>
  <si>
    <t xml:space="preserve">    Dolný Kubín</t>
  </si>
  <si>
    <t xml:space="preserve">    Kysucké Nové Mesto</t>
  </si>
  <si>
    <t xml:space="preserve">    Liptovský Mikuláš</t>
  </si>
  <si>
    <t xml:space="preserve">    Martin</t>
  </si>
  <si>
    <t xml:space="preserve">    Námestovo</t>
  </si>
  <si>
    <t xml:space="preserve">    Ružomberok</t>
  </si>
  <si>
    <t xml:space="preserve">    Turčianske Teplice</t>
  </si>
  <si>
    <t xml:space="preserve">    Tvrdošín</t>
  </si>
  <si>
    <t xml:space="preserve">    Žilina</t>
  </si>
  <si>
    <t xml:space="preserve">    Banská Bystrica</t>
  </si>
  <si>
    <t xml:space="preserve">    Banská Štiavnica</t>
  </si>
  <si>
    <t xml:space="preserve">    Brezno</t>
  </si>
  <si>
    <t xml:space="preserve">    Detva</t>
  </si>
  <si>
    <t xml:space="preserve">    Krupina</t>
  </si>
  <si>
    <t xml:space="preserve">    Lučenec</t>
  </si>
  <si>
    <t xml:space="preserve">    Poltár</t>
  </si>
  <si>
    <t xml:space="preserve">    Revúca</t>
  </si>
  <si>
    <t xml:space="preserve">    Rimavská Sobota</t>
  </si>
  <si>
    <t xml:space="preserve">    Veľký Krtíš</t>
  </si>
  <si>
    <t xml:space="preserve">    Zvolen</t>
  </si>
  <si>
    <t xml:space="preserve">    Žarnovica</t>
  </si>
  <si>
    <t xml:space="preserve">    Žiar nad Hronom</t>
  </si>
  <si>
    <t xml:space="preserve">    Bardejov</t>
  </si>
  <si>
    <t xml:space="preserve">    Humenné</t>
  </si>
  <si>
    <t xml:space="preserve">    Kežmarok</t>
  </si>
  <si>
    <t xml:space="preserve">    Levoča</t>
  </si>
  <si>
    <t xml:space="preserve">    Medzilaborce</t>
  </si>
  <si>
    <t xml:space="preserve">    Poprad</t>
  </si>
  <si>
    <t xml:space="preserve">    Prešov</t>
  </si>
  <si>
    <t xml:space="preserve">    Sabinov</t>
  </si>
  <si>
    <t xml:space="preserve">    Snina</t>
  </si>
  <si>
    <t xml:space="preserve">    Stará Ľubovňa</t>
  </si>
  <si>
    <t xml:space="preserve">    Stropkov</t>
  </si>
  <si>
    <t xml:space="preserve">    Svidník</t>
  </si>
  <si>
    <t xml:space="preserve">    Vranov nad Topľou</t>
  </si>
  <si>
    <t xml:space="preserve">    Gelnica</t>
  </si>
  <si>
    <t xml:space="preserve">    Košice I-IV, okolie</t>
  </si>
  <si>
    <t xml:space="preserve">    Michalovce</t>
  </si>
  <si>
    <t xml:space="preserve">    Rožňava</t>
  </si>
  <si>
    <t xml:space="preserve">    Sobrance</t>
  </si>
  <si>
    <t xml:space="preserve">    Spišská Nová Ves</t>
  </si>
  <si>
    <t xml:space="preserve">    Trebišov</t>
  </si>
  <si>
    <r>
      <rPr>
        <vertAlign val="superscript"/>
        <sz val="8"/>
        <rFont val="Arial Narrow"/>
        <family val="2"/>
        <charset val="238"/>
      </rPr>
      <t>1)</t>
    </r>
    <r>
      <rPr>
        <sz val="8"/>
        <rFont val="Arial Narrow"/>
        <family val="2"/>
        <charset val="238"/>
      </rPr>
      <t xml:space="preserve"> Od roku 2020 údaje o stavoch hydiny bez údajov za chovateľov, ktorí chovajú zvieratá pre vlastnú potriebu /</t>
    </r>
  </si>
  <si>
    <t>pl3003rr</t>
  </si>
  <si>
    <t>pl3006rr</t>
  </si>
  <si>
    <r>
      <t xml:space="preserve">zdroj / </t>
    </r>
    <r>
      <rPr>
        <i/>
        <sz val="8"/>
        <rFont val="Arial Narrow"/>
        <family val="2"/>
        <charset val="238"/>
      </rPr>
      <t>Source:</t>
    </r>
    <r>
      <rPr>
        <sz val="8"/>
        <rFont val="Arial Narrow"/>
        <family val="2"/>
        <charset val="238"/>
      </rPr>
      <t xml:space="preserve"> ŠÚ SR, DATAcube.</t>
    </r>
  </si>
  <si>
    <r>
      <t>1)</t>
    </r>
    <r>
      <rPr>
        <sz val="8"/>
        <rFont val="Arial Narrow"/>
        <family val="2"/>
      </rPr>
      <t xml:space="preserve"> za podniky s počtom zamestnancov 20 a viac, vrátane odhadu za podniky do 19 zamestnancov, samostatne hospodáriacich roľníkov,
   drobných pestovateľov a chovateľov / </t>
    </r>
    <r>
      <rPr>
        <i/>
        <sz val="8"/>
        <rFont val="Arial Narrow"/>
        <family val="2"/>
        <charset val="238"/>
      </rPr>
      <t>For enterprises with 20 and more employees, including estimate for enterprises with number</t>
    </r>
  </si>
  <si>
    <t>Receipts from sales of farming products
 from primary production</t>
  </si>
  <si>
    <t>Gross agricultural production 
from gross turnover</t>
  </si>
  <si>
    <t>Tržby za predaj poľnohospodárskych 
výrobkov z prvovýroby</t>
  </si>
  <si>
    <t>Hrubá poľnohospodárska produkcia 
z hrubého obratu</t>
  </si>
  <si>
    <t>ke</t>
  </si>
  <si>
    <t>pr</t>
  </si>
  <si>
    <t>bb</t>
  </si>
  <si>
    <t>zi</t>
  </si>
  <si>
    <t>ni</t>
  </si>
  <si>
    <t>tn</t>
  </si>
  <si>
    <t>tt</t>
  </si>
  <si>
    <t>ba</t>
  </si>
  <si>
    <t>okresy</t>
  </si>
  <si>
    <t xml:space="preserve">D </t>
  </si>
  <si>
    <t xml:space="preserve"> - </t>
  </si>
  <si>
    <t>Fodders lasting more years on arable land</t>
  </si>
  <si>
    <t>Sugar-beet</t>
  </si>
  <si>
    <t>Potatoes</t>
  </si>
  <si>
    <t>Oil-plants</t>
  </si>
  <si>
    <t>Cereals</t>
  </si>
  <si>
    <t xml:space="preserve">Grains 
in total </t>
  </si>
  <si>
    <t>obilniny</t>
  </si>
  <si>
    <t xml:space="preserve">Viacročné krmoviny
na ornej pôde </t>
  </si>
  <si>
    <t>Cukrová repa technická</t>
  </si>
  <si>
    <t>Zemiaky</t>
  </si>
  <si>
    <t>Olejniny</t>
  </si>
  <si>
    <t>Zrniny 
spolu</t>
  </si>
  <si>
    <t>tony</t>
  </si>
  <si>
    <t>T 11-2. Produkcia vybraných poľnohospodárskych plodín</t>
  </si>
  <si>
    <t>pl3001rr</t>
  </si>
  <si>
    <t>3,26</t>
  </si>
  <si>
    <t>14,69</t>
  </si>
  <si>
    <t>2,26</t>
  </si>
  <si>
    <t>4,72</t>
  </si>
  <si>
    <t>20,53</t>
  </si>
  <si>
    <t>2,48</t>
  </si>
  <si>
    <t>5,43</t>
  </si>
  <si>
    <t>5,41</t>
  </si>
  <si>
    <t>3,71</t>
  </si>
  <si>
    <t>17,84</t>
  </si>
  <si>
    <t>2,55</t>
  </si>
  <si>
    <t>5,92</t>
  </si>
  <si>
    <t>5,91</t>
  </si>
  <si>
    <t>3,44</t>
  </si>
  <si>
    <t>16,30</t>
  </si>
  <si>
    <t>2,52</t>
  </si>
  <si>
    <t>5,08</t>
  </si>
  <si>
    <t>5,07</t>
  </si>
  <si>
    <t>3,43</t>
  </si>
  <si>
    <t>17,26</t>
  </si>
  <si>
    <t>2,53</t>
  </si>
  <si>
    <t>4,84</t>
  </si>
  <si>
    <t>4,82</t>
  </si>
  <si>
    <t>4,28</t>
  </si>
  <si>
    <t>9,04</t>
  </si>
  <si>
    <t>2,06</t>
  </si>
  <si>
    <t>3,93</t>
  </si>
  <si>
    <t>3,84</t>
  </si>
  <si>
    <t>16,96</t>
  </si>
  <si>
    <t>1,85</t>
  </si>
  <si>
    <t>3,95</t>
  </si>
  <si>
    <t>3,82</t>
  </si>
  <si>
    <t>4,52</t>
  </si>
  <si>
    <t>12,42</t>
  </si>
  <si>
    <t>2,33</t>
  </si>
  <si>
    <t>3,81</t>
  </si>
  <si>
    <t>3,69</t>
  </si>
  <si>
    <t>4,89</t>
  </si>
  <si>
    <t>15,77</t>
  </si>
  <si>
    <t>2,04</t>
  </si>
  <si>
    <t>4,07</t>
  </si>
  <si>
    <t>3,89</t>
  </si>
  <si>
    <t>3,61</t>
  </si>
  <si>
    <t>16,71</t>
  </si>
  <si>
    <t>3,64</t>
  </si>
  <si>
    <t>5,19</t>
  </si>
  <si>
    <t>4,76</t>
  </si>
  <si>
    <t>2,17</t>
  </si>
  <si>
    <t>5,01</t>
  </si>
  <si>
    <t>5,02</t>
  </si>
  <si>
    <t>4,99</t>
  </si>
  <si>
    <t>2,61</t>
  </si>
  <si>
    <t>6,09</t>
  </si>
  <si>
    <t>4,62</t>
  </si>
  <si>
    <t>4,18</t>
  </si>
  <si>
    <t>2,77</t>
  </si>
  <si>
    <t>5,33</t>
  </si>
  <si>
    <t>5,32</t>
  </si>
  <si>
    <t>4,59</t>
  </si>
  <si>
    <t>8,82</t>
  </si>
  <si>
    <t>2,57</t>
  </si>
  <si>
    <t>3,05</t>
  </si>
  <si>
    <t>17,40</t>
  </si>
  <si>
    <t>4,27</t>
  </si>
  <si>
    <t>2,69</t>
  </si>
  <si>
    <t>7,97</t>
  </si>
  <si>
    <t>1,69</t>
  </si>
  <si>
    <t>3,88</t>
  </si>
  <si>
    <t>3,35</t>
  </si>
  <si>
    <t>11,98</t>
  </si>
  <si>
    <t>2,39</t>
  </si>
  <si>
    <t>4,09</t>
  </si>
  <si>
    <t>4,06</t>
  </si>
  <si>
    <t>4,03</t>
  </si>
  <si>
    <t>10,44</t>
  </si>
  <si>
    <t>2,38</t>
  </si>
  <si>
    <t>4,01</t>
  </si>
  <si>
    <t>4,00</t>
  </si>
  <si>
    <t>3,07</t>
  </si>
  <si>
    <t>10,95</t>
  </si>
  <si>
    <t>2,36</t>
  </si>
  <si>
    <t>4,13</t>
  </si>
  <si>
    <t>4,12</t>
  </si>
  <si>
    <t>2,84</t>
  </si>
  <si>
    <t>19,20</t>
  </si>
  <si>
    <t>2,18</t>
  </si>
  <si>
    <t>3,20</t>
  </si>
  <si>
    <t>3,17</t>
  </si>
  <si>
    <t>3,49</t>
  </si>
  <si>
    <t>8,54</t>
  </si>
  <si>
    <t>2,43</t>
  </si>
  <si>
    <t>5,34</t>
  </si>
  <si>
    <t>3,92</t>
  </si>
  <si>
    <t>14,20</t>
  </si>
  <si>
    <t>2,79</t>
  </si>
  <si>
    <t>6,39</t>
  </si>
  <si>
    <t>6,38</t>
  </si>
  <si>
    <t>6,08</t>
  </si>
  <si>
    <t>13,01</t>
  </si>
  <si>
    <t>2,95</t>
  </si>
  <si>
    <t>6,81</t>
  </si>
  <si>
    <t>16,98</t>
  </si>
  <si>
    <t>2,67</t>
  </si>
  <si>
    <t>5,89</t>
  </si>
  <si>
    <t>5,88</t>
  </si>
  <si>
    <t>4,43</t>
  </si>
  <si>
    <t>15,78</t>
  </si>
  <si>
    <t>2,65</t>
  </si>
  <si>
    <t>5,81</t>
  </si>
  <si>
    <t>5,80</t>
  </si>
  <si>
    <t>39,48</t>
  </si>
  <si>
    <t>15,67</t>
  </si>
  <si>
    <t>4,47</t>
  </si>
  <si>
    <t>4,45</t>
  </si>
  <si>
    <t>2,92</t>
  </si>
  <si>
    <t>16,06</t>
  </si>
  <si>
    <t>2,35</t>
  </si>
  <si>
    <t>5,25</t>
  </si>
  <si>
    <t>5,20</t>
  </si>
  <si>
    <t>2,97</t>
  </si>
  <si>
    <t>14,81</t>
  </si>
  <si>
    <t>5,60</t>
  </si>
  <si>
    <t>5,59</t>
  </si>
  <si>
    <t>3,21</t>
  </si>
  <si>
    <t>18,42</t>
  </si>
  <si>
    <t>4,90</t>
  </si>
  <si>
    <t>2,72</t>
  </si>
  <si>
    <t>18,61</t>
  </si>
  <si>
    <t>4,86</t>
  </si>
  <si>
    <t>4,85</t>
  </si>
  <si>
    <t>13,82</t>
  </si>
  <si>
    <t>2,64</t>
  </si>
  <si>
    <t>13,59</t>
  </si>
  <si>
    <t>2,51</t>
  </si>
  <si>
    <t>3,74</t>
  </si>
  <si>
    <t>9,49</t>
  </si>
  <si>
    <t>3,23</t>
  </si>
  <si>
    <t>8,79</t>
  </si>
  <si>
    <t>7,93</t>
  </si>
  <si>
    <t>2,20</t>
  </si>
  <si>
    <t>6,65</t>
  </si>
  <si>
    <t>15,56</t>
  </si>
  <si>
    <t>2,00</t>
  </si>
  <si>
    <t>1,99</t>
  </si>
  <si>
    <t>3,09</t>
  </si>
  <si>
    <t>11,37</t>
  </si>
  <si>
    <t>2,27</t>
  </si>
  <si>
    <t>4,78</t>
  </si>
  <si>
    <t>3,48</t>
  </si>
  <si>
    <t>54,23</t>
  </si>
  <si>
    <t>16,45</t>
  </si>
  <si>
    <t>5,56</t>
  </si>
  <si>
    <t>67,42</t>
  </si>
  <si>
    <t>13,85</t>
  </si>
  <si>
    <t>5,86</t>
  </si>
  <si>
    <t>3,59</t>
  </si>
  <si>
    <t>16,17</t>
  </si>
  <si>
    <t>5,16</t>
  </si>
  <si>
    <t>5,15</t>
  </si>
  <si>
    <t>17,25</t>
  </si>
  <si>
    <t>2,58</t>
  </si>
  <si>
    <t>4,94</t>
  </si>
  <si>
    <t>4,91</t>
  </si>
  <si>
    <t>2,02</t>
  </si>
  <si>
    <t>11,15</t>
  </si>
  <si>
    <t>4,79</t>
  </si>
  <si>
    <t>4,74</t>
  </si>
  <si>
    <t>3,11</t>
  </si>
  <si>
    <t>11,97</t>
  </si>
  <si>
    <t>2,49</t>
  </si>
  <si>
    <t>4,63</t>
  </si>
  <si>
    <t>2,98</t>
  </si>
  <si>
    <t>13,49</t>
  </si>
  <si>
    <t>5,48</t>
  </si>
  <si>
    <t>5,47</t>
  </si>
  <si>
    <t>2,85</t>
  </si>
  <si>
    <t>15,59</t>
  </si>
  <si>
    <t>2,45</t>
  </si>
  <si>
    <t>4,57</t>
  </si>
  <si>
    <t>4,56</t>
  </si>
  <si>
    <t>12,84</t>
  </si>
  <si>
    <t>4,08</t>
  </si>
  <si>
    <t>2,91</t>
  </si>
  <si>
    <t>2,93</t>
  </si>
  <si>
    <t>2,86</t>
  </si>
  <si>
    <t>3,98</t>
  </si>
  <si>
    <t>4,38</t>
  </si>
  <si>
    <t>2,42</t>
  </si>
  <si>
    <t>3,18</t>
  </si>
  <si>
    <t>10,63</t>
  </si>
  <si>
    <t>3,32</t>
  </si>
  <si>
    <t>23,12</t>
  </si>
  <si>
    <t>3,52</t>
  </si>
  <si>
    <t>3,47</t>
  </si>
  <si>
    <t>11,88</t>
  </si>
  <si>
    <t>2,60</t>
  </si>
  <si>
    <t>3,22</t>
  </si>
  <si>
    <t>5,12</t>
  </si>
  <si>
    <t>2,76</t>
  </si>
  <si>
    <t>21,80</t>
  </si>
  <si>
    <t>3,14</t>
  </si>
  <si>
    <t>21,52</t>
  </si>
  <si>
    <t>1,29</t>
  </si>
  <si>
    <t>2,88</t>
  </si>
  <si>
    <t>6,57</t>
  </si>
  <si>
    <t>13,98</t>
  </si>
  <si>
    <t>1,55</t>
  </si>
  <si>
    <t>3,02</t>
  </si>
  <si>
    <t>4,02</t>
  </si>
  <si>
    <t>21,32</t>
  </si>
  <si>
    <t>3,30</t>
  </si>
  <si>
    <t>3,46</t>
  </si>
  <si>
    <t>20,48</t>
  </si>
  <si>
    <t>1,44</t>
  </si>
  <si>
    <t>3,39</t>
  </si>
  <si>
    <t>3,37</t>
  </si>
  <si>
    <t>20,07</t>
  </si>
  <si>
    <t>1,25</t>
  </si>
  <si>
    <t>6,47</t>
  </si>
  <si>
    <t>18,09</t>
  </si>
  <si>
    <t>3,16</t>
  </si>
  <si>
    <t>4,29</t>
  </si>
  <si>
    <t>20,15</t>
  </si>
  <si>
    <t>1,66</t>
  </si>
  <si>
    <t>20,89</t>
  </si>
  <si>
    <t>3,10</t>
  </si>
  <si>
    <t>3,62</t>
  </si>
  <si>
    <t>7,74</t>
  </si>
  <si>
    <t>2,03</t>
  </si>
  <si>
    <t>3,66</t>
  </si>
  <si>
    <t>7,70</t>
  </si>
  <si>
    <t>2,07</t>
  </si>
  <si>
    <t>2,44</t>
  </si>
  <si>
    <t>11,29</t>
  </si>
  <si>
    <t>1,68</t>
  </si>
  <si>
    <t>2,90</t>
  </si>
  <si>
    <t>8,09</t>
  </si>
  <si>
    <t>1,82</t>
  </si>
  <si>
    <t>7,11</t>
  </si>
  <si>
    <t>1,87</t>
  </si>
  <si>
    <t>3,34</t>
  </si>
  <si>
    <t>2,78</t>
  </si>
  <si>
    <t>13,03</t>
  </si>
  <si>
    <t>1,89</t>
  </si>
  <si>
    <t>3,80</t>
  </si>
  <si>
    <t>3,78</t>
  </si>
  <si>
    <t>4,04</t>
  </si>
  <si>
    <t>14,35</t>
  </si>
  <si>
    <t>3,53</t>
  </si>
  <si>
    <t>17,92</t>
  </si>
  <si>
    <t>2,29</t>
  </si>
  <si>
    <t>3,90</t>
  </si>
  <si>
    <t>3,79</t>
  </si>
  <si>
    <t>16,68</t>
  </si>
  <si>
    <t>2,05</t>
  </si>
  <si>
    <t>15,98</t>
  </si>
  <si>
    <t>20,82</t>
  </si>
  <si>
    <t>1,91</t>
  </si>
  <si>
    <t>25,20</t>
  </si>
  <si>
    <t>1,93</t>
  </si>
  <si>
    <t>3,85</t>
  </si>
  <si>
    <t>27,43</t>
  </si>
  <si>
    <t>2,14</t>
  </si>
  <si>
    <t>4,25</t>
  </si>
  <si>
    <t>4,22</t>
  </si>
  <si>
    <t>3,56</t>
  </si>
  <si>
    <t>29,44</t>
  </si>
  <si>
    <t>2,11</t>
  </si>
  <si>
    <t>3,83</t>
  </si>
  <si>
    <t>30,16</t>
  </si>
  <si>
    <t>2,28</t>
  </si>
  <si>
    <t>3,99</t>
  </si>
  <si>
    <t>4,17</t>
  </si>
  <si>
    <t>22,72</t>
  </si>
  <si>
    <t>2,16</t>
  </si>
  <si>
    <t>4,24</t>
  </si>
  <si>
    <t>4,20</t>
  </si>
  <si>
    <t>4,48</t>
  </si>
  <si>
    <t>20,30</t>
  </si>
  <si>
    <t>3,86</t>
  </si>
  <si>
    <t>23,26</t>
  </si>
  <si>
    <t>3,87</t>
  </si>
  <si>
    <t>5,77</t>
  </si>
  <si>
    <t>17,41</t>
  </si>
  <si>
    <t>1,76</t>
  </si>
  <si>
    <t>3,70</t>
  </si>
  <si>
    <t>18,07</t>
  </si>
  <si>
    <t>3,03</t>
  </si>
  <si>
    <t>2,01</t>
  </si>
  <si>
    <t>19,95</t>
  </si>
  <si>
    <t>3,13</t>
  </si>
  <si>
    <t>22,83</t>
  </si>
  <si>
    <t>3,65</t>
  </si>
  <si>
    <t>23,36</t>
  </si>
  <si>
    <t>2,75</t>
  </si>
  <si>
    <t>25,80</t>
  </si>
  <si>
    <t>3,57</t>
  </si>
  <si>
    <t>12,07</t>
  </si>
  <si>
    <t>4,75</t>
  </si>
  <si>
    <t>12,43</t>
  </si>
  <si>
    <t>1,90</t>
  </si>
  <si>
    <t>10,02</t>
  </si>
  <si>
    <t>1,35</t>
  </si>
  <si>
    <t>10,83</t>
  </si>
  <si>
    <t>1,38</t>
  </si>
  <si>
    <t>3,72</t>
  </si>
  <si>
    <t>15,10</t>
  </si>
  <si>
    <t>3,96</t>
  </si>
  <si>
    <t>17,37</t>
  </si>
  <si>
    <t>2,31</t>
  </si>
  <si>
    <t>4,55</t>
  </si>
  <si>
    <t>4,49</t>
  </si>
  <si>
    <t>20,35</t>
  </si>
  <si>
    <t>2,37</t>
  </si>
  <si>
    <t>4,11</t>
  </si>
  <si>
    <t>21,78</t>
  </si>
  <si>
    <t>4,26</t>
  </si>
  <si>
    <t>23,09</t>
  </si>
  <si>
    <t>3,76</t>
  </si>
  <si>
    <t>8,01</t>
  </si>
  <si>
    <t>22,92</t>
  </si>
  <si>
    <t>3,19</t>
  </si>
  <si>
    <t>16,89</t>
  </si>
  <si>
    <t>1,67</t>
  </si>
  <si>
    <t>11,79</t>
  </si>
  <si>
    <t>3,77</t>
  </si>
  <si>
    <t>7,24</t>
  </si>
  <si>
    <t>2,32</t>
  </si>
  <si>
    <t>3,58</t>
  </si>
  <si>
    <t>17,35</t>
  </si>
  <si>
    <t>2,30</t>
  </si>
  <si>
    <t>3,38</t>
  </si>
  <si>
    <t>9,60</t>
  </si>
  <si>
    <t>3,29</t>
  </si>
  <si>
    <t>3,27</t>
  </si>
  <si>
    <t>11,86</t>
  </si>
  <si>
    <t>1,52</t>
  </si>
  <si>
    <t>10,70</t>
  </si>
  <si>
    <t>1,75</t>
  </si>
  <si>
    <t>5,18</t>
  </si>
  <si>
    <t>17,76</t>
  </si>
  <si>
    <t>2,13</t>
  </si>
  <si>
    <t>23,20</t>
  </si>
  <si>
    <t>22,99</t>
  </si>
  <si>
    <t>3,75</t>
  </si>
  <si>
    <t>18,24</t>
  </si>
  <si>
    <t>2,09</t>
  </si>
  <si>
    <t>54,27</t>
  </si>
  <si>
    <t>19,87</t>
  </si>
  <si>
    <t>2,15</t>
  </si>
  <si>
    <t>3,73</t>
  </si>
  <si>
    <t>20,69</t>
  </si>
  <si>
    <t>4,15</t>
  </si>
  <si>
    <t>21,09</t>
  </si>
  <si>
    <t>43,67</t>
  </si>
  <si>
    <t>17,01</t>
  </si>
  <si>
    <t>2,23</t>
  </si>
  <si>
    <t>4,53</t>
  </si>
  <si>
    <t>4,50</t>
  </si>
  <si>
    <t>19,25</t>
  </si>
  <si>
    <t>2,47</t>
  </si>
  <si>
    <t>4,96</t>
  </si>
  <si>
    <t>19,43</t>
  </si>
  <si>
    <t>5,29</t>
  </si>
  <si>
    <t>20,01</t>
  </si>
  <si>
    <t>4,68</t>
  </si>
  <si>
    <t>20,04</t>
  </si>
  <si>
    <t>13,06</t>
  </si>
  <si>
    <t>2,10</t>
  </si>
  <si>
    <t>17,79</t>
  </si>
  <si>
    <t>2,21</t>
  </si>
  <si>
    <t>3,31</t>
  </si>
  <si>
    <t>3,28</t>
  </si>
  <si>
    <t>5,90</t>
  </si>
  <si>
    <t>1,79</t>
  </si>
  <si>
    <t>3,97</t>
  </si>
  <si>
    <t>3,15</t>
  </si>
  <si>
    <t>5,65</t>
  </si>
  <si>
    <t>4,05</t>
  </si>
  <si>
    <t>18,00</t>
  </si>
  <si>
    <t>24,91</t>
  </si>
  <si>
    <t>1,80</t>
  </si>
  <si>
    <t>5,54</t>
  </si>
  <si>
    <t>14,08</t>
  </si>
  <si>
    <t>4,16</t>
  </si>
  <si>
    <t>14,71</t>
  </si>
  <si>
    <t>2,68</t>
  </si>
  <si>
    <t>5,68</t>
  </si>
  <si>
    <t>10,09</t>
  </si>
  <si>
    <t>8,51</t>
  </si>
  <si>
    <t>4,14</t>
  </si>
  <si>
    <t>24,96</t>
  </si>
  <si>
    <t>4,10</t>
  </si>
  <si>
    <t>4,80</t>
  </si>
  <si>
    <t>7,54</t>
  </si>
  <si>
    <t>4,42</t>
  </si>
  <si>
    <t>12,49</t>
  </si>
  <si>
    <t>2,41</t>
  </si>
  <si>
    <t>4,41</t>
  </si>
  <si>
    <t>12,77</t>
  </si>
  <si>
    <t>14,14</t>
  </si>
  <si>
    <t>1,70</t>
  </si>
  <si>
    <t>15,60</t>
  </si>
  <si>
    <t>4,21</t>
  </si>
  <si>
    <t>13,92</t>
  </si>
  <si>
    <t>4,71</t>
  </si>
  <si>
    <t>4,69</t>
  </si>
  <si>
    <t>5,24</t>
  </si>
  <si>
    <t>18,29</t>
  </si>
  <si>
    <t>13,88</t>
  </si>
  <si>
    <t>12,86</t>
  </si>
  <si>
    <t>3,00</t>
  </si>
  <si>
    <t>14,66</t>
  </si>
  <si>
    <t>5,14</t>
  </si>
  <si>
    <t>4,97</t>
  </si>
  <si>
    <t>16,28</t>
  </si>
  <si>
    <t>17,58</t>
  </si>
  <si>
    <t>2,66</t>
  </si>
  <si>
    <t>2,80</t>
  </si>
  <si>
    <t>14,63</t>
  </si>
  <si>
    <t>4,60</t>
  </si>
  <si>
    <t>4,65</t>
  </si>
  <si>
    <t>2,19</t>
  </si>
  <si>
    <t>11,58</t>
  </si>
  <si>
    <t>14,51</t>
  </si>
  <si>
    <t>4,46</t>
  </si>
  <si>
    <t>23,29</t>
  </si>
  <si>
    <t>5,22</t>
  </si>
  <si>
    <t>13,12</t>
  </si>
  <si>
    <t>3,50</t>
  </si>
  <si>
    <t>9,27</t>
  </si>
  <si>
    <t>2,81</t>
  </si>
  <si>
    <t>6,40</t>
  </si>
  <si>
    <t>7,06</t>
  </si>
  <si>
    <t>4,40</t>
  </si>
  <si>
    <t>2,56</t>
  </si>
  <si>
    <t>11,99</t>
  </si>
  <si>
    <t>12,55</t>
  </si>
  <si>
    <t>2,22</t>
  </si>
  <si>
    <t>2,89</t>
  </si>
  <si>
    <t>4,30</t>
  </si>
  <si>
    <t>5,50</t>
  </si>
  <si>
    <t>5,44</t>
  </si>
  <si>
    <t>3,68</t>
  </si>
  <si>
    <t>8,34</t>
  </si>
  <si>
    <t>3,33</t>
  </si>
  <si>
    <t>7,73</t>
  </si>
  <si>
    <t>4,64</t>
  </si>
  <si>
    <t>8,72</t>
  </si>
  <si>
    <t>6,56</t>
  </si>
  <si>
    <t>2,74</t>
  </si>
  <si>
    <t>3,51</t>
  </si>
  <si>
    <t>9,94</t>
  </si>
  <si>
    <t>3,60</t>
  </si>
  <si>
    <t>4,66</t>
  </si>
  <si>
    <t>4,23</t>
  </si>
  <si>
    <t>8,84</t>
  </si>
  <si>
    <t>3,45</t>
  </si>
  <si>
    <t>4,44</t>
  </si>
  <si>
    <t>13,23</t>
  </si>
  <si>
    <t>3,55</t>
  </si>
  <si>
    <t>3,54</t>
  </si>
  <si>
    <t>12,75</t>
  </si>
  <si>
    <t>11,73</t>
  </si>
  <si>
    <t>2,87</t>
  </si>
  <si>
    <t>2,96</t>
  </si>
  <si>
    <t>9,11</t>
  </si>
  <si>
    <t>2,24</t>
  </si>
  <si>
    <t>5,04</t>
  </si>
  <si>
    <t>15,21</t>
  </si>
  <si>
    <t>4,54</t>
  </si>
  <si>
    <t>4,51</t>
  </si>
  <si>
    <t>5,64</t>
  </si>
  <si>
    <t>9,06</t>
  </si>
  <si>
    <t>5,39</t>
  </si>
  <si>
    <t>7,22</t>
  </si>
  <si>
    <t>5,87</t>
  </si>
  <si>
    <t>9,18</t>
  </si>
  <si>
    <t>3,25</t>
  </si>
  <si>
    <t>5,00</t>
  </si>
  <si>
    <t>8,97</t>
  </si>
  <si>
    <t>7,86</t>
  </si>
  <si>
    <t>3,06</t>
  </si>
  <si>
    <t>4,88</t>
  </si>
  <si>
    <t>11,11</t>
  </si>
  <si>
    <t>3,63</t>
  </si>
  <si>
    <t>5,52</t>
  </si>
  <si>
    <t>14,79</t>
  </si>
  <si>
    <t>10,10</t>
  </si>
  <si>
    <t>55,03</t>
  </si>
  <si>
    <t>11,49</t>
  </si>
  <si>
    <t>12,51</t>
  </si>
  <si>
    <t>39,77</t>
  </si>
  <si>
    <t>12,20</t>
  </si>
  <si>
    <t>11,72</t>
  </si>
  <si>
    <t>18,33</t>
  </si>
  <si>
    <t>1,64</t>
  </si>
  <si>
    <t>5,36</t>
  </si>
  <si>
    <t>19,62</t>
  </si>
  <si>
    <t>1,45</t>
  </si>
  <si>
    <t>22,29</t>
  </si>
  <si>
    <t>4,77</t>
  </si>
  <si>
    <t>16,48</t>
  </si>
  <si>
    <t>15,40</t>
  </si>
  <si>
    <t>20,65</t>
  </si>
  <si>
    <t>6,50</t>
  </si>
  <si>
    <t>14,37</t>
  </si>
  <si>
    <t>3,08</t>
  </si>
  <si>
    <t>9,70</t>
  </si>
  <si>
    <t>21,25</t>
  </si>
  <si>
    <t>6,66</t>
  </si>
  <si>
    <t>15,47</t>
  </si>
  <si>
    <t>5,31</t>
  </si>
  <si>
    <t>15,93</t>
  </si>
  <si>
    <t>75,53</t>
  </si>
  <si>
    <t>6,59</t>
  </si>
  <si>
    <t>1,57</t>
  </si>
  <si>
    <t>5,42</t>
  </si>
  <si>
    <t>8,03</t>
  </si>
  <si>
    <t>5,03</t>
  </si>
  <si>
    <t>4,87</t>
  </si>
  <si>
    <t>8,04</t>
  </si>
  <si>
    <t>2,25</t>
  </si>
  <si>
    <t>6,46</t>
  </si>
  <si>
    <t>2,40</t>
  </si>
  <si>
    <t>4,70</t>
  </si>
  <si>
    <t>7,98</t>
  </si>
  <si>
    <t>4,34</t>
  </si>
  <si>
    <t>19,96</t>
  </si>
  <si>
    <t>4,95</t>
  </si>
  <si>
    <t>16,43</t>
  </si>
  <si>
    <t>5,95</t>
  </si>
  <si>
    <t>13,90</t>
  </si>
  <si>
    <t>5,51</t>
  </si>
  <si>
    <t>5,46</t>
  </si>
  <si>
    <t>17,24</t>
  </si>
  <si>
    <t>4,81</t>
  </si>
  <si>
    <t>6,84</t>
  </si>
  <si>
    <t>3,01</t>
  </si>
  <si>
    <t>4,31</t>
  </si>
  <si>
    <t>6,11</t>
  </si>
  <si>
    <t>10,74</t>
  </si>
  <si>
    <t>1,60</t>
  </si>
  <si>
    <t>3,67</t>
  </si>
  <si>
    <t>6,63</t>
  </si>
  <si>
    <t>6,78</t>
  </si>
  <si>
    <t>4,92</t>
  </si>
  <si>
    <t>7,26</t>
  </si>
  <si>
    <t>5,06</t>
  </si>
  <si>
    <t>7,75</t>
  </si>
  <si>
    <t>6,86</t>
  </si>
  <si>
    <t>4,83</t>
  </si>
  <si>
    <t>5,66</t>
  </si>
  <si>
    <t>9,30</t>
  </si>
  <si>
    <t>21,13</t>
  </si>
  <si>
    <t>2,63</t>
  </si>
  <si>
    <t>6,44</t>
  </si>
  <si>
    <t>20,28</t>
  </si>
  <si>
    <t>7,17</t>
  </si>
  <si>
    <t>22,55</t>
  </si>
  <si>
    <t>6,95</t>
  </si>
  <si>
    <t>23,23</t>
  </si>
  <si>
    <t>5,11</t>
  </si>
  <si>
    <t>1,54</t>
  </si>
  <si>
    <t>2,59</t>
  </si>
  <si>
    <t>8,27</t>
  </si>
  <si>
    <t>2,83</t>
  </si>
  <si>
    <t>13,69</t>
  </si>
  <si>
    <t>5,45</t>
  </si>
  <si>
    <t>8,24</t>
  </si>
  <si>
    <t>6,96</t>
  </si>
  <si>
    <t>5,76</t>
  </si>
  <si>
    <t>11,60</t>
  </si>
  <si>
    <t>5,57</t>
  </si>
  <si>
    <t>17,00</t>
  </si>
  <si>
    <t>12,17</t>
  </si>
  <si>
    <t>6,37</t>
  </si>
  <si>
    <t>9,47</t>
  </si>
  <si>
    <t>8,98</t>
  </si>
  <si>
    <t>18,17</t>
  </si>
  <si>
    <t>1,96</t>
  </si>
  <si>
    <t>13,79</t>
  </si>
  <si>
    <t>1,74</t>
  </si>
  <si>
    <t>11,91</t>
  </si>
  <si>
    <t>4,73</t>
  </si>
  <si>
    <t>14,48</t>
  </si>
  <si>
    <t>4,58</t>
  </si>
  <si>
    <t>42,66</t>
  </si>
  <si>
    <t>13,72</t>
  </si>
  <si>
    <t>4,37</t>
  </si>
  <si>
    <t>5,71</t>
  </si>
  <si>
    <t>2,46</t>
  </si>
  <si>
    <t>15,39</t>
  </si>
  <si>
    <t>4,93</t>
  </si>
  <si>
    <t>15,36</t>
  </si>
  <si>
    <t>70,40</t>
  </si>
  <si>
    <t>12,38</t>
  </si>
  <si>
    <t>4,36</t>
  </si>
  <si>
    <t>44,01</t>
  </si>
  <si>
    <t>12,92</t>
  </si>
  <si>
    <t>14,70</t>
  </si>
  <si>
    <t>4,67</t>
  </si>
  <si>
    <t>4,61</t>
  </si>
  <si>
    <t>14,19</t>
  </si>
  <si>
    <t>48,78</t>
  </si>
  <si>
    <t>14,07</t>
  </si>
  <si>
    <t>14,75</t>
  </si>
  <si>
    <t>5,26</t>
  </si>
  <si>
    <t>6,79</t>
  </si>
  <si>
    <t>6,97</t>
  </si>
  <si>
    <t>6,92</t>
  </si>
  <si>
    <t>7,63</t>
  </si>
  <si>
    <t>7,60</t>
  </si>
  <si>
    <t>21,50</t>
  </si>
  <si>
    <t>6,45</t>
  </si>
  <si>
    <t>16,50</t>
  </si>
  <si>
    <t>65,97</t>
  </si>
  <si>
    <t>15,09</t>
  </si>
  <si>
    <t>6,33</t>
  </si>
  <si>
    <t>65,35</t>
  </si>
  <si>
    <t>17,65</t>
  </si>
  <si>
    <t>3,24</t>
  </si>
  <si>
    <t>7,12</t>
  </si>
  <si>
    <t>7,01</t>
  </si>
  <si>
    <t>7,62</t>
  </si>
  <si>
    <t>61,03</t>
  </si>
  <si>
    <t>26,10</t>
  </si>
  <si>
    <t>3,40</t>
  </si>
  <si>
    <t>57,84</t>
  </si>
  <si>
    <t>26,94</t>
  </si>
  <si>
    <t>7,66</t>
  </si>
  <si>
    <t>59,08</t>
  </si>
  <si>
    <t>6,06</t>
  </si>
  <si>
    <t>6,01</t>
  </si>
  <si>
    <t>66,22</t>
  </si>
  <si>
    <t>16,03</t>
  </si>
  <si>
    <t>70,62</t>
  </si>
  <si>
    <t>7,58</t>
  </si>
  <si>
    <t>62,90</t>
  </si>
  <si>
    <t>2,99</t>
  </si>
  <si>
    <t>7,76</t>
  </si>
  <si>
    <t>50,42</t>
  </si>
  <si>
    <t>6,07</t>
  </si>
  <si>
    <t>63,21</t>
  </si>
  <si>
    <t>8,52</t>
  </si>
  <si>
    <t>6,93</t>
  </si>
  <si>
    <t>49,16</t>
  </si>
  <si>
    <t>10,91</t>
  </si>
  <si>
    <t>63,62</t>
  </si>
  <si>
    <t>22,23</t>
  </si>
  <si>
    <t>6,60</t>
  </si>
  <si>
    <t>6,55</t>
  </si>
  <si>
    <t>51,03</t>
  </si>
  <si>
    <t>17,69</t>
  </si>
  <si>
    <t>57,31</t>
  </si>
  <si>
    <t>20,96</t>
  </si>
  <si>
    <t>62,16</t>
  </si>
  <si>
    <t>22,19</t>
  </si>
  <si>
    <t>6,36</t>
  </si>
  <si>
    <t>19,10</t>
  </si>
  <si>
    <t>7,81</t>
  </si>
  <si>
    <t>67,84</t>
  </si>
  <si>
    <t>28,63</t>
  </si>
  <si>
    <t>3,41</t>
  </si>
  <si>
    <t>7,39</t>
  </si>
  <si>
    <t>7,29</t>
  </si>
  <si>
    <t>8,45</t>
  </si>
  <si>
    <t>62,04</t>
  </si>
  <si>
    <t>25,56</t>
  </si>
  <si>
    <t>7,36</t>
  </si>
  <si>
    <t>7,32</t>
  </si>
  <si>
    <t>61,02</t>
  </si>
  <si>
    <t>25,28</t>
  </si>
  <si>
    <t>6,15</t>
  </si>
  <si>
    <t>6,10</t>
  </si>
  <si>
    <t>9,16</t>
  </si>
  <si>
    <t>63,30</t>
  </si>
  <si>
    <t>24,67</t>
  </si>
  <si>
    <t>6,34</t>
  </si>
  <si>
    <t>6,29</t>
  </si>
  <si>
    <t>53,36</t>
  </si>
  <si>
    <t>12,25</t>
  </si>
  <si>
    <t>13,28</t>
  </si>
  <si>
    <t>59,00</t>
  </si>
  <si>
    <t>20,62</t>
  </si>
  <si>
    <t>6,49</t>
  </si>
  <si>
    <t>6,42</t>
  </si>
  <si>
    <t>4,32</t>
  </si>
  <si>
    <t>55,18</t>
  </si>
  <si>
    <t>14,43</t>
  </si>
  <si>
    <t>5,83</t>
  </si>
  <si>
    <t>4,35</t>
  </si>
  <si>
    <t>57,67</t>
  </si>
  <si>
    <t>6,02</t>
  </si>
  <si>
    <t>45,66</t>
  </si>
  <si>
    <t>15,99</t>
  </si>
  <si>
    <t>5,62</t>
  </si>
  <si>
    <t>46,92</t>
  </si>
  <si>
    <t>17,72</t>
  </si>
  <si>
    <t>6,28</t>
  </si>
  <si>
    <t>6,25</t>
  </si>
  <si>
    <t>20,38</t>
  </si>
  <si>
    <t>6,05</t>
  </si>
  <si>
    <t>21,94</t>
  </si>
  <si>
    <t>2,73</t>
  </si>
  <si>
    <t>5,78</t>
  </si>
  <si>
    <t>22,17</t>
  </si>
  <si>
    <t>2,94</t>
  </si>
  <si>
    <t>15,73</t>
  </si>
  <si>
    <t>63,10</t>
  </si>
  <si>
    <t>6,71</t>
  </si>
  <si>
    <t>56,33</t>
  </si>
  <si>
    <t>21,22</t>
  </si>
  <si>
    <t>6,73</t>
  </si>
  <si>
    <t>6,67</t>
  </si>
  <si>
    <t>56,44</t>
  </si>
  <si>
    <t>21,16</t>
  </si>
  <si>
    <t>5,93</t>
  </si>
  <si>
    <t>5,9</t>
  </si>
  <si>
    <t>6,20</t>
  </si>
  <si>
    <t>61,12</t>
  </si>
  <si>
    <t>20,27</t>
  </si>
  <si>
    <t>3,12</t>
  </si>
  <si>
    <t>6,23</t>
  </si>
  <si>
    <t>6,17</t>
  </si>
  <si>
    <t>57,04</t>
  </si>
  <si>
    <t>23,80</t>
  </si>
  <si>
    <t>2,54</t>
  </si>
  <si>
    <t>5,23</t>
  </si>
  <si>
    <t>66,23</t>
  </si>
  <si>
    <t>23,42</t>
  </si>
  <si>
    <t>5,13</t>
  </si>
  <si>
    <t>5,21</t>
  </si>
  <si>
    <t>70,09</t>
  </si>
  <si>
    <t>23,47</t>
  </si>
  <si>
    <t>5,53</t>
  </si>
  <si>
    <t>3,94</t>
  </si>
  <si>
    <t>57,91</t>
  </si>
  <si>
    <t>24,11</t>
  </si>
  <si>
    <t>5,17</t>
  </si>
  <si>
    <t>66,33</t>
  </si>
  <si>
    <t>22,63</t>
  </si>
  <si>
    <t>2,70</t>
  </si>
  <si>
    <t>20,93</t>
  </si>
  <si>
    <t>54,73</t>
  </si>
  <si>
    <t>9,07</t>
  </si>
  <si>
    <t>2,82</t>
  </si>
  <si>
    <t>58,00</t>
  </si>
  <si>
    <t>9,78</t>
  </si>
  <si>
    <t>4,33</t>
  </si>
  <si>
    <t>63,58</t>
  </si>
  <si>
    <t>60,23</t>
  </si>
  <si>
    <t>9,99</t>
  </si>
  <si>
    <t>51,53</t>
  </si>
  <si>
    <t>52,50</t>
  </si>
  <si>
    <t>20,68</t>
  </si>
  <si>
    <t>5,67</t>
  </si>
  <si>
    <t>54,65</t>
  </si>
  <si>
    <t>19,66</t>
  </si>
  <si>
    <t>48,86</t>
  </si>
  <si>
    <t>26,05</t>
  </si>
  <si>
    <t>18,62</t>
  </si>
  <si>
    <t>3,36</t>
  </si>
  <si>
    <t>15,79</t>
  </si>
  <si>
    <t>11,85</t>
  </si>
  <si>
    <t>1,23</t>
  </si>
  <si>
    <t>60,20</t>
  </si>
  <si>
    <t>26,29</t>
  </si>
  <si>
    <t>6,26</t>
  </si>
  <si>
    <t>6,24</t>
  </si>
  <si>
    <t>5,97</t>
  </si>
  <si>
    <t>60,64</t>
  </si>
  <si>
    <t>15,54</t>
  </si>
  <si>
    <t>6,51</t>
  </si>
  <si>
    <t>7,49</t>
  </si>
  <si>
    <t>66,37</t>
  </si>
  <si>
    <t>20,33</t>
  </si>
  <si>
    <t>6,76</t>
  </si>
  <si>
    <t>50,88</t>
  </si>
  <si>
    <t>5,09</t>
  </si>
  <si>
    <t>7,44</t>
  </si>
  <si>
    <t>57,03</t>
  </si>
  <si>
    <t>16,19</t>
  </si>
  <si>
    <t>64,13</t>
  </si>
  <si>
    <t>12,57</t>
  </si>
  <si>
    <t>3,42</t>
  </si>
  <si>
    <t>64,58</t>
  </si>
  <si>
    <t>6,00</t>
  </si>
  <si>
    <t>62,44</t>
  </si>
  <si>
    <t>56,61</t>
  </si>
  <si>
    <t>12,36</t>
  </si>
  <si>
    <t>55,47</t>
  </si>
  <si>
    <t>18,25</t>
  </si>
  <si>
    <t>1,36</t>
  </si>
  <si>
    <t>20,23</t>
  </si>
  <si>
    <t>21,48</t>
  </si>
  <si>
    <t>6,14</t>
  </si>
  <si>
    <t>59,98</t>
  </si>
  <si>
    <t>5,75</t>
  </si>
  <si>
    <t>19,38</t>
  </si>
  <si>
    <t>66,42</t>
  </si>
  <si>
    <t>12,58</t>
  </si>
  <si>
    <t>5,10</t>
  </si>
  <si>
    <t>55,32</t>
  </si>
  <si>
    <t>16,53</t>
  </si>
  <si>
    <t>10,93</t>
  </si>
  <si>
    <t>63,84</t>
  </si>
  <si>
    <t>24,36</t>
  </si>
  <si>
    <t>7,23</t>
  </si>
  <si>
    <t>7,19</t>
  </si>
  <si>
    <t>8,78</t>
  </si>
  <si>
    <t>59,86</t>
  </si>
  <si>
    <t>24,79</t>
  </si>
  <si>
    <t>6,21</t>
  </si>
  <si>
    <t>65,33</t>
  </si>
  <si>
    <t>27,64</t>
  </si>
  <si>
    <t>7,64</t>
  </si>
  <si>
    <t>7,55</t>
  </si>
  <si>
    <t>50,71</t>
  </si>
  <si>
    <t>23,87</t>
  </si>
  <si>
    <t>6,54</t>
  </si>
  <si>
    <t>6,53</t>
  </si>
  <si>
    <t>7,57</t>
  </si>
  <si>
    <t>65,20</t>
  </si>
  <si>
    <t>22,47</t>
  </si>
  <si>
    <t>61,18</t>
  </si>
  <si>
    <t>16,76</t>
  </si>
  <si>
    <t>60,72</t>
  </si>
  <si>
    <t>16,56</t>
  </si>
  <si>
    <t>5,61</t>
  </si>
  <si>
    <t>62,38</t>
  </si>
  <si>
    <t>18,18</t>
  </si>
  <si>
    <t>5,85</t>
  </si>
  <si>
    <t>54,82</t>
  </si>
  <si>
    <t>15,34</t>
  </si>
  <si>
    <t>5,1</t>
  </si>
  <si>
    <t>58,72</t>
  </si>
  <si>
    <t>16,90</t>
  </si>
  <si>
    <t>32,85</t>
  </si>
  <si>
    <t>58,91</t>
  </si>
  <si>
    <t>43,26</t>
  </si>
  <si>
    <t>6,87</t>
  </si>
  <si>
    <t>62,56</t>
  </si>
  <si>
    <t>40,59</t>
  </si>
  <si>
    <t>7,31</t>
  </si>
  <si>
    <t>60,14</t>
  </si>
  <si>
    <t>41,42</t>
  </si>
  <si>
    <t>5,73</t>
  </si>
  <si>
    <t>58,80</t>
  </si>
  <si>
    <t>28,35</t>
  </si>
  <si>
    <t>65,77</t>
  </si>
  <si>
    <t>32,58</t>
  </si>
  <si>
    <t>76,70</t>
  </si>
  <si>
    <t>34,68</t>
  </si>
  <si>
    <t>6,61</t>
  </si>
  <si>
    <t>6,48</t>
  </si>
  <si>
    <t>62,54</t>
  </si>
  <si>
    <t>34,29</t>
  </si>
  <si>
    <t>62,65</t>
  </si>
  <si>
    <t>23,32</t>
  </si>
  <si>
    <t>21,87</t>
  </si>
  <si>
    <t>64,52</t>
  </si>
  <si>
    <t>15,96</t>
  </si>
  <si>
    <t>60,09</t>
  </si>
  <si>
    <t>9,52</t>
  </si>
  <si>
    <t>1,97</t>
  </si>
  <si>
    <t>5,28</t>
  </si>
  <si>
    <t>60,69</t>
  </si>
  <si>
    <t>15,50</t>
  </si>
  <si>
    <t>58,79</t>
  </si>
  <si>
    <t>29,78</t>
  </si>
  <si>
    <t>59,82</t>
  </si>
  <si>
    <t>28,34</t>
  </si>
  <si>
    <t>55,89</t>
  </si>
  <si>
    <t>72,09</t>
  </si>
  <si>
    <t>24,21</t>
  </si>
  <si>
    <t>6,64</t>
  </si>
  <si>
    <t>63,76</t>
  </si>
  <si>
    <t>19,64</t>
  </si>
  <si>
    <t>6,82</t>
  </si>
  <si>
    <t>64,19</t>
  </si>
  <si>
    <t>30,13</t>
  </si>
  <si>
    <t>5,58</t>
  </si>
  <si>
    <t>9,09</t>
  </si>
  <si>
    <t>59,65</t>
  </si>
  <si>
    <t>35,45</t>
  </si>
  <si>
    <t>48,58</t>
  </si>
  <si>
    <t>6,04</t>
  </si>
  <si>
    <t>57,75</t>
  </si>
  <si>
    <t>32,10</t>
  </si>
  <si>
    <t>6,22</t>
  </si>
  <si>
    <t>65,39</t>
  </si>
  <si>
    <t>22,27</t>
  </si>
  <si>
    <t>59,37</t>
  </si>
  <si>
    <t>33,58</t>
  </si>
  <si>
    <t>5,05</t>
  </si>
  <si>
    <t>10,86</t>
  </si>
  <si>
    <t>61,11</t>
  </si>
  <si>
    <t>31,96</t>
  </si>
  <si>
    <t>5,30</t>
  </si>
  <si>
    <t>55,73</t>
  </si>
  <si>
    <t>35,46</t>
  </si>
  <si>
    <t>7,03</t>
  </si>
  <si>
    <t>31,91</t>
  </si>
  <si>
    <t>6,75</t>
  </si>
  <si>
    <t>7,38</t>
  </si>
  <si>
    <t>58,48</t>
  </si>
  <si>
    <t>33,73</t>
  </si>
  <si>
    <t>7,02</t>
  </si>
  <si>
    <t>8,25</t>
  </si>
  <si>
    <t>57,87</t>
  </si>
  <si>
    <t>33,02</t>
  </si>
  <si>
    <t>8,56</t>
  </si>
  <si>
    <t>58,99</t>
  </si>
  <si>
    <t>30,54</t>
  </si>
  <si>
    <t>45,26</t>
  </si>
  <si>
    <t>27,45</t>
  </si>
  <si>
    <t>5,38</t>
  </si>
  <si>
    <t>5,35</t>
  </si>
  <si>
    <t>63,46</t>
  </si>
  <si>
    <t>30,68</t>
  </si>
  <si>
    <t>63,54</t>
  </si>
  <si>
    <t>6,89</t>
  </si>
  <si>
    <t>5,70</t>
  </si>
  <si>
    <t>64,82</t>
  </si>
  <si>
    <t>29,15</t>
  </si>
  <si>
    <t>6,74</t>
  </si>
  <si>
    <t>60,30</t>
  </si>
  <si>
    <t>24,84</t>
  </si>
  <si>
    <t>6,72</t>
  </si>
  <si>
    <t>30,79</t>
  </si>
  <si>
    <t>64,51</t>
  </si>
  <si>
    <t>35,98</t>
  </si>
  <si>
    <t>62,48</t>
  </si>
  <si>
    <t>33,44</t>
  </si>
  <si>
    <t>6,85</t>
  </si>
  <si>
    <t>33,61</t>
  </si>
  <si>
    <t>59,45</t>
  </si>
  <si>
    <t>28,80</t>
  </si>
  <si>
    <t>5,84</t>
  </si>
  <si>
    <t>56,52</t>
  </si>
  <si>
    <t>25,39</t>
  </si>
  <si>
    <t>63,27</t>
  </si>
  <si>
    <t>29,50</t>
  </si>
  <si>
    <t>59,80</t>
  </si>
  <si>
    <t>27,91</t>
  </si>
  <si>
    <t>6,69</t>
  </si>
  <si>
    <t>57,96</t>
  </si>
  <si>
    <t>26,45</t>
  </si>
  <si>
    <t>5,74</t>
  </si>
  <si>
    <t>59,11</t>
  </si>
  <si>
    <t>23,58</t>
  </si>
  <si>
    <t>5,99</t>
  </si>
  <si>
    <t>5,94</t>
  </si>
  <si>
    <t>62,45</t>
  </si>
  <si>
    <t>36,23</t>
  </si>
  <si>
    <t>34,74</t>
  </si>
  <si>
    <t>33,24</t>
  </si>
  <si>
    <t>6,32</t>
  </si>
  <si>
    <t>54,07</t>
  </si>
  <si>
    <t>32,57</t>
  </si>
  <si>
    <t>61,69</t>
  </si>
  <si>
    <t>30,00</t>
  </si>
  <si>
    <t>3,04</t>
  </si>
  <si>
    <t>6,41</t>
  </si>
  <si>
    <t>20,00</t>
  </si>
  <si>
    <t>17,29</t>
  </si>
  <si>
    <t>31,87</t>
  </si>
  <si>
    <t>1,78</t>
  </si>
  <si>
    <t>26,27</t>
  </si>
  <si>
    <t>1,86</t>
  </si>
  <si>
    <t>26,68</t>
  </si>
  <si>
    <t>2,08</t>
  </si>
  <si>
    <t>25,81</t>
  </si>
  <si>
    <t>4,39</t>
  </si>
  <si>
    <t>8,29</t>
  </si>
  <si>
    <t>15,38</t>
  </si>
  <si>
    <t>19,44</t>
  </si>
  <si>
    <t>60,37</t>
  </si>
  <si>
    <t>35,36</t>
  </si>
  <si>
    <t>2,34</t>
  </si>
  <si>
    <t>61,92</t>
  </si>
  <si>
    <t>34,03</t>
  </si>
  <si>
    <t>32,73</t>
  </si>
  <si>
    <t>53,42</t>
  </si>
  <si>
    <t>31,52</t>
  </si>
  <si>
    <t>58,11</t>
  </si>
  <si>
    <t>34,96</t>
  </si>
  <si>
    <t>56,29</t>
  </si>
  <si>
    <t>22,78</t>
  </si>
  <si>
    <t>62,57</t>
  </si>
  <si>
    <t>24,88</t>
  </si>
  <si>
    <t>2,71</t>
  </si>
  <si>
    <t>60,39</t>
  </si>
  <si>
    <t>23,75</t>
  </si>
  <si>
    <t>6,13</t>
  </si>
  <si>
    <t>57,62</t>
  </si>
  <si>
    <t>5,3</t>
  </si>
  <si>
    <t>59,88</t>
  </si>
  <si>
    <t>21,90</t>
  </si>
  <si>
    <t xml:space="preserve">Viacročné krmoviny na ornej pôde </t>
  </si>
  <si>
    <t>Tons per ha</t>
  </si>
  <si>
    <t>t/ha</t>
  </si>
  <si>
    <r>
      <t xml:space="preserve">          </t>
    </r>
    <r>
      <rPr>
        <b/>
        <i/>
        <sz val="10"/>
        <rFont val="Arial Narrow"/>
        <family val="2"/>
      </rPr>
      <t xml:space="preserve"> Hectare yields of selected agricultural crops</t>
    </r>
  </si>
  <si>
    <t>T 11-3. Hektárové úrody vybraných poľnohospodárskych plodín</t>
  </si>
  <si>
    <t>pl3004rr</t>
  </si>
  <si>
    <t>1,9</t>
  </si>
  <si>
    <t>15,9</t>
  </si>
  <si>
    <t>18,7</t>
  </si>
  <si>
    <t>32,6</t>
  </si>
  <si>
    <t>1,6</t>
  </si>
  <si>
    <t>14,4</t>
  </si>
  <si>
    <t>18,6</t>
  </si>
  <si>
    <t>32,4</t>
  </si>
  <si>
    <t>12,7</t>
  </si>
  <si>
    <t>94,2</t>
  </si>
  <si>
    <t>18,3</t>
  </si>
  <si>
    <t>36,7</t>
  </si>
  <si>
    <t>7,9</t>
  </si>
  <si>
    <t>87,2</t>
  </si>
  <si>
    <t>17,6</t>
  </si>
  <si>
    <t>12,5</t>
  </si>
  <si>
    <t>91,7</t>
  </si>
  <si>
    <t>17,0</t>
  </si>
  <si>
    <t>34,2</t>
  </si>
  <si>
    <t>33,7</t>
  </si>
  <si>
    <t>106,1</t>
  </si>
  <si>
    <t>14,8</t>
  </si>
  <si>
    <t>30,5</t>
  </si>
  <si>
    <t>30,3</t>
  </si>
  <si>
    <t>107,8</t>
  </si>
  <si>
    <t>14,0</t>
  </si>
  <si>
    <t>29,8</t>
  </si>
  <si>
    <t>0,6</t>
  </si>
  <si>
    <t>23,9</t>
  </si>
  <si>
    <t>53,1</t>
  </si>
  <si>
    <t>0,7</t>
  </si>
  <si>
    <t>27,2</t>
  </si>
  <si>
    <t>23,7</t>
  </si>
  <si>
    <t>53,3</t>
  </si>
  <si>
    <t>0,8</t>
  </si>
  <si>
    <t>25,0</t>
  </si>
  <si>
    <t>22,4</t>
  </si>
  <si>
    <t>51,1</t>
  </si>
  <si>
    <t>459,5</t>
  </si>
  <si>
    <t>523,8</t>
  </si>
  <si>
    <t>21,4</t>
  </si>
  <si>
    <t>29,3</t>
  </si>
  <si>
    <t>25,7</t>
  </si>
  <si>
    <t>56,6</t>
  </si>
  <si>
    <t>437,5</t>
  </si>
  <si>
    <t>498,9</t>
  </si>
  <si>
    <t>37,6</t>
  </si>
  <si>
    <t>31,2</t>
  </si>
  <si>
    <t>26,8</t>
  </si>
  <si>
    <t>3,8</t>
  </si>
  <si>
    <t>56,0</t>
  </si>
  <si>
    <t>16,3</t>
  </si>
  <si>
    <t>38,3</t>
  </si>
  <si>
    <t>48,6</t>
  </si>
  <si>
    <t>15,7</t>
  </si>
  <si>
    <t>36,0</t>
  </si>
  <si>
    <t>4,8</t>
  </si>
  <si>
    <t>50,0</t>
  </si>
  <si>
    <t>16,2</t>
  </si>
  <si>
    <t>36,2</t>
  </si>
  <si>
    <t>773,7</t>
  </si>
  <si>
    <t>11,3</t>
  </si>
  <si>
    <t>48,2</t>
  </si>
  <si>
    <t>30,0</t>
  </si>
  <si>
    <t>753,1</t>
  </si>
  <si>
    <t>47,5</t>
  </si>
  <si>
    <t>4,0</t>
  </si>
  <si>
    <t>66,6</t>
  </si>
  <si>
    <t>51,3</t>
  </si>
  <si>
    <t>5,2</t>
  </si>
  <si>
    <t>64,9</t>
  </si>
  <si>
    <t>23,6</t>
  </si>
  <si>
    <t>50,2</t>
  </si>
  <si>
    <t>4,2</t>
  </si>
  <si>
    <t>61,3</t>
  </si>
  <si>
    <t>21,6</t>
  </si>
  <si>
    <t>8,2</t>
  </si>
  <si>
    <t>49,5</t>
  </si>
  <si>
    <t>20,5</t>
  </si>
  <si>
    <t>55,9</t>
  </si>
  <si>
    <t>45,6</t>
  </si>
  <si>
    <t>34,1</t>
  </si>
  <si>
    <t>21,5</t>
  </si>
  <si>
    <t>52,0</t>
  </si>
  <si>
    <t>13,1</t>
  </si>
  <si>
    <t>31,5</t>
  </si>
  <si>
    <t>6,4</t>
  </si>
  <si>
    <t>34,0</t>
  </si>
  <si>
    <t>18,2</t>
  </si>
  <si>
    <t>42,6</t>
  </si>
  <si>
    <t>3,3</t>
  </si>
  <si>
    <t>56,9</t>
  </si>
  <si>
    <t>20,9</t>
  </si>
  <si>
    <t>46,9</t>
  </si>
  <si>
    <t>3,9</t>
  </si>
  <si>
    <t>53,8</t>
  </si>
  <si>
    <t>21,2</t>
  </si>
  <si>
    <t>46,3</t>
  </si>
  <si>
    <t>2,4</t>
  </si>
  <si>
    <t>53,7</t>
  </si>
  <si>
    <t>47,3</t>
  </si>
  <si>
    <t>946,1</t>
  </si>
  <si>
    <t>46,6</t>
  </si>
  <si>
    <t>62,2</t>
  </si>
  <si>
    <t>20,0</t>
  </si>
  <si>
    <t>44,6</t>
  </si>
  <si>
    <t>45,4</t>
  </si>
  <si>
    <t>66,4</t>
  </si>
  <si>
    <t>19,2</t>
  </si>
  <si>
    <t>43,7</t>
  </si>
  <si>
    <t>37,8</t>
  </si>
  <si>
    <t>68,0</t>
  </si>
  <si>
    <t>30,1</t>
  </si>
  <si>
    <t>45,1</t>
  </si>
  <si>
    <t>67,1</t>
  </si>
  <si>
    <t>12,9</t>
  </si>
  <si>
    <t>29,1</t>
  </si>
  <si>
    <t>31,9</t>
  </si>
  <si>
    <t>59,6</t>
  </si>
  <si>
    <t>24,3</t>
  </si>
  <si>
    <t>113,2</t>
  </si>
  <si>
    <t>63,0</t>
  </si>
  <si>
    <t>12,3</t>
  </si>
  <si>
    <t>25,3</t>
  </si>
  <si>
    <t>107,0</t>
  </si>
  <si>
    <t>61,5</t>
  </si>
  <si>
    <t>11,6</t>
  </si>
  <si>
    <t>25,4</t>
  </si>
  <si>
    <t>2,0</t>
  </si>
  <si>
    <t>33,9</t>
  </si>
  <si>
    <t>25,9</t>
  </si>
  <si>
    <t>2,3</t>
  </si>
  <si>
    <t>30,9</t>
  </si>
  <si>
    <t>11,5</t>
  </si>
  <si>
    <t>31,8</t>
  </si>
  <si>
    <t>0,5</t>
  </si>
  <si>
    <t>29,5</t>
  </si>
  <si>
    <t>12,6</t>
  </si>
  <si>
    <t>32,1</t>
  </si>
  <si>
    <t>31,3</t>
  </si>
  <si>
    <t>33,4</t>
  </si>
  <si>
    <t>13,7</t>
  </si>
  <si>
    <t>31,6</t>
  </si>
  <si>
    <t>52,1</t>
  </si>
  <si>
    <t>19,6</t>
  </si>
  <si>
    <t>43,4</t>
  </si>
  <si>
    <t>48,7</t>
  </si>
  <si>
    <t>19,4</t>
  </si>
  <si>
    <t>47,4</t>
  </si>
  <si>
    <t>18,5</t>
  </si>
  <si>
    <t>41,3</t>
  </si>
  <si>
    <t>48,3</t>
  </si>
  <si>
    <t>40,1</t>
  </si>
  <si>
    <t>50,3</t>
  </si>
  <si>
    <t>18,4</t>
  </si>
  <si>
    <t>39,8</t>
  </si>
  <si>
    <t>6,6</t>
  </si>
  <si>
    <t>39,7</t>
  </si>
  <si>
    <t>32,8</t>
  </si>
  <si>
    <t>10,4</t>
  </si>
  <si>
    <t>38,2</t>
  </si>
  <si>
    <t>14,7</t>
  </si>
  <si>
    <t>27,9</t>
  </si>
  <si>
    <t>36,6</t>
  </si>
  <si>
    <t>13,9</t>
  </si>
  <si>
    <t>31,1</t>
  </si>
  <si>
    <t>719,1</t>
  </si>
  <si>
    <t>38,0</t>
  </si>
  <si>
    <t>39,5</t>
  </si>
  <si>
    <t>30,7</t>
  </si>
  <si>
    <t>747,6</t>
  </si>
  <si>
    <t>40,4</t>
  </si>
  <si>
    <t>42,8</t>
  </si>
  <si>
    <t>14,1</t>
  </si>
  <si>
    <t>31,0</t>
  </si>
  <si>
    <t>3,5</t>
  </si>
  <si>
    <t>4,5</t>
  </si>
  <si>
    <t>8,7</t>
  </si>
  <si>
    <t>1,0</t>
  </si>
  <si>
    <t>3,0</t>
  </si>
  <si>
    <t>4,3</t>
  </si>
  <si>
    <t>4,9</t>
  </si>
  <si>
    <t>10,8</t>
  </si>
  <si>
    <t>180,9</t>
  </si>
  <si>
    <t>252,5</t>
  </si>
  <si>
    <t>4,4</t>
  </si>
  <si>
    <t>2,2</t>
  </si>
  <si>
    <t>9,9</t>
  </si>
  <si>
    <t>181,8</t>
  </si>
  <si>
    <t>253,8</t>
  </si>
  <si>
    <t>6,1</t>
  </si>
  <si>
    <t>10,3</t>
  </si>
  <si>
    <t>7,4</t>
  </si>
  <si>
    <t>0,9</t>
  </si>
  <si>
    <t>26,5</t>
  </si>
  <si>
    <t>8,5</t>
  </si>
  <si>
    <t>27,3</t>
  </si>
  <si>
    <t>7,2</t>
  </si>
  <si>
    <t>1,1</t>
  </si>
  <si>
    <t>11,9</t>
  </si>
  <si>
    <t>151,8</t>
  </si>
  <si>
    <t>12,1</t>
  </si>
  <si>
    <t>27,6</t>
  </si>
  <si>
    <t>149,0</t>
  </si>
  <si>
    <t>13,4</t>
  </si>
  <si>
    <t>27,5</t>
  </si>
  <si>
    <t>2,6</t>
  </si>
  <si>
    <t>1,7</t>
  </si>
  <si>
    <t>10,2</t>
  </si>
  <si>
    <t>1,8</t>
  </si>
  <si>
    <t>1,2</t>
  </si>
  <si>
    <t>10,7</t>
  </si>
  <si>
    <t>130,7</t>
  </si>
  <si>
    <t>177,8</t>
  </si>
  <si>
    <t>11,2</t>
  </si>
  <si>
    <t>1,5</t>
  </si>
  <si>
    <t>1,3</t>
  </si>
  <si>
    <t>11,0</t>
  </si>
  <si>
    <t>131,6</t>
  </si>
  <si>
    <t>179,0</t>
  </si>
  <si>
    <t>10,6</t>
  </si>
  <si>
    <t>13,8</t>
  </si>
  <si>
    <t>35,9</t>
  </si>
  <si>
    <t>6,9</t>
  </si>
  <si>
    <t>16,9</t>
  </si>
  <si>
    <t>46,0</t>
  </si>
  <si>
    <t>5,7</t>
  </si>
  <si>
    <t>15,0</t>
  </si>
  <si>
    <t>459,3</t>
  </si>
  <si>
    <t>530,2</t>
  </si>
  <si>
    <t>45,0</t>
  </si>
  <si>
    <t>5,8</t>
  </si>
  <si>
    <t>15,1</t>
  </si>
  <si>
    <t>509,9</t>
  </si>
  <si>
    <t>604,9</t>
  </si>
  <si>
    <t>14,6</t>
  </si>
  <si>
    <t>49,8</t>
  </si>
  <si>
    <t>3,4</t>
  </si>
  <si>
    <t>9,5</t>
  </si>
  <si>
    <t>37,2</t>
  </si>
  <si>
    <t>2,5</t>
  </si>
  <si>
    <t>24,1</t>
  </si>
  <si>
    <t>659,8</t>
  </si>
  <si>
    <t>9,1</t>
  </si>
  <si>
    <t>888,6</t>
  </si>
  <si>
    <t>28,4</t>
  </si>
  <si>
    <t>3,7</t>
  </si>
  <si>
    <t>2,9</t>
  </si>
  <si>
    <t>7,7</t>
  </si>
  <si>
    <t>3,1</t>
  </si>
  <si>
    <t>8,1</t>
  </si>
  <si>
    <t>36,5</t>
  </si>
  <si>
    <t>7,6</t>
  </si>
  <si>
    <t>332,1</t>
  </si>
  <si>
    <t>543,9</t>
  </si>
  <si>
    <t>3,6</t>
  </si>
  <si>
    <t>352,3</t>
  </si>
  <si>
    <t>554,1</t>
  </si>
  <si>
    <t>36,9</t>
  </si>
  <si>
    <t>35,7</t>
  </si>
  <si>
    <t>54,5</t>
  </si>
  <si>
    <t>53,2</t>
  </si>
  <si>
    <t>393,7</t>
  </si>
  <si>
    <t>489,0</t>
  </si>
  <si>
    <t>54,3</t>
  </si>
  <si>
    <t>1,4</t>
  </si>
  <si>
    <t>13,6</t>
  </si>
  <si>
    <t>391,4</t>
  </si>
  <si>
    <t>482,8</t>
  </si>
  <si>
    <t>56,3</t>
  </si>
  <si>
    <t>5,5</t>
  </si>
  <si>
    <t>4,7</t>
  </si>
  <si>
    <t>12,4</t>
  </si>
  <si>
    <t>33,1</t>
  </si>
  <si>
    <t>13,2</t>
  </si>
  <si>
    <t>33,8</t>
  </si>
  <si>
    <t>2,1</t>
  </si>
  <si>
    <t>12,8</t>
  </si>
  <si>
    <t>387,6</t>
  </si>
  <si>
    <t>794,2</t>
  </si>
  <si>
    <t>35,6</t>
  </si>
  <si>
    <t>438,0</t>
  </si>
  <si>
    <t>966,1</t>
  </si>
  <si>
    <t>37,3</t>
  </si>
  <si>
    <t>17,4</t>
  </si>
  <si>
    <t>12,2</t>
  </si>
  <si>
    <t>17,1</t>
  </si>
  <si>
    <t>39,2</t>
  </si>
  <si>
    <t>16,8</t>
  </si>
  <si>
    <t>28,3</t>
  </si>
  <si>
    <t>15,8</t>
  </si>
  <si>
    <t>51,2</t>
  </si>
  <si>
    <t>14,3</t>
  </si>
  <si>
    <t>15,4</t>
  </si>
  <si>
    <t>67,5</t>
  </si>
  <si>
    <t>27,0</t>
  </si>
  <si>
    <t>60,8</t>
  </si>
  <si>
    <t>28,5</t>
  </si>
  <si>
    <t>52,7</t>
  </si>
  <si>
    <t>11,7</t>
  </si>
  <si>
    <t>70,9</t>
  </si>
  <si>
    <t>25,1</t>
  </si>
  <si>
    <t>73,0</t>
  </si>
  <si>
    <t>103,8</t>
  </si>
  <si>
    <t>46,7</t>
  </si>
  <si>
    <t>16,7</t>
  </si>
  <si>
    <t>40,9</t>
  </si>
  <si>
    <t>106,0</t>
  </si>
  <si>
    <t>16,5</t>
  </si>
  <si>
    <t>39,9</t>
  </si>
  <si>
    <t>102,2</t>
  </si>
  <si>
    <t>15,6</t>
  </si>
  <si>
    <t>416,1</t>
  </si>
  <si>
    <t>108,9</t>
  </si>
  <si>
    <t>38,1</t>
  </si>
  <si>
    <t>411,4</t>
  </si>
  <si>
    <t>527,2</t>
  </si>
  <si>
    <t>107,6</t>
  </si>
  <si>
    <t>15,2</t>
  </si>
  <si>
    <t>32,0</t>
  </si>
  <si>
    <t>96,4</t>
  </si>
  <si>
    <t>30,4</t>
  </si>
  <si>
    <t>95,6</t>
  </si>
  <si>
    <t>10,5</t>
  </si>
  <si>
    <t>30,2</t>
  </si>
  <si>
    <t>86,1</t>
  </si>
  <si>
    <t>9,8</t>
  </si>
  <si>
    <t>34,3</t>
  </si>
  <si>
    <t>86,3</t>
  </si>
  <si>
    <t>20,1</t>
  </si>
  <si>
    <t>106,6</t>
  </si>
  <si>
    <t>8,6</t>
  </si>
  <si>
    <t>7,3</t>
  </si>
  <si>
    <t>30,8</t>
  </si>
  <si>
    <t>14,2</t>
  </si>
  <si>
    <t>29,6</t>
  </si>
  <si>
    <t>36,3</t>
  </si>
  <si>
    <t>264,2</t>
  </si>
  <si>
    <t>42,0</t>
  </si>
  <si>
    <t>10,0</t>
  </si>
  <si>
    <t>262,3</t>
  </si>
  <si>
    <t>508,6</t>
  </si>
  <si>
    <t>11,4</t>
  </si>
  <si>
    <t>8,4</t>
  </si>
  <si>
    <t>10,9</t>
  </si>
  <si>
    <t>6,2</t>
  </si>
  <si>
    <t>266,3</t>
  </si>
  <si>
    <t>342,6</t>
  </si>
  <si>
    <t>261,2</t>
  </si>
  <si>
    <t>359,5</t>
  </si>
  <si>
    <t>11,1</t>
  </si>
  <si>
    <t>23,8</t>
  </si>
  <si>
    <t>32,2</t>
  </si>
  <si>
    <t>4,6</t>
  </si>
  <si>
    <t>8,8</t>
  </si>
  <si>
    <t>38,9</t>
  </si>
  <si>
    <t>18,9</t>
  </si>
  <si>
    <t>284,2</t>
  </si>
  <si>
    <t>324,8</t>
  </si>
  <si>
    <t>41,8</t>
  </si>
  <si>
    <t>9,4</t>
  </si>
  <si>
    <t>278,0</t>
  </si>
  <si>
    <t>317,7</t>
  </si>
  <si>
    <t>3,2</t>
  </si>
  <si>
    <t>19,9</t>
  </si>
  <si>
    <t>22,8</t>
  </si>
  <si>
    <t>37,1</t>
  </si>
  <si>
    <t>22,9</t>
  </si>
  <si>
    <t>35,0</t>
  </si>
  <si>
    <t>16,1</t>
  </si>
  <si>
    <t>19,3</t>
  </si>
  <si>
    <t>427,6</t>
  </si>
  <si>
    <t>445,2</t>
  </si>
  <si>
    <t>34,9</t>
  </si>
  <si>
    <t>416,9</t>
  </si>
  <si>
    <t>425,7</t>
  </si>
  <si>
    <t>83,9</t>
  </si>
  <si>
    <t>5,0</t>
  </si>
  <si>
    <t>15,5</t>
  </si>
  <si>
    <t>36,4</t>
  </si>
  <si>
    <t>97,5</t>
  </si>
  <si>
    <t>39,3</t>
  </si>
  <si>
    <t>124,3</t>
  </si>
  <si>
    <t>41,0</t>
  </si>
  <si>
    <t>255,8</t>
  </si>
  <si>
    <t>262,5</t>
  </si>
  <si>
    <t>115,0</t>
  </si>
  <si>
    <t>39,0</t>
  </si>
  <si>
    <t>252,2</t>
  </si>
  <si>
    <t>803,3</t>
  </si>
  <si>
    <t>107,1</t>
  </si>
  <si>
    <t>5,6</t>
  </si>
  <si>
    <t>16,6</t>
  </si>
  <si>
    <t>24,6</t>
  </si>
  <si>
    <t>45,8</t>
  </si>
  <si>
    <t>23,0</t>
  </si>
  <si>
    <t>49,0</t>
  </si>
  <si>
    <t>21,0</t>
  </si>
  <si>
    <t>13,3</t>
  </si>
  <si>
    <t>706,9</t>
  </si>
  <si>
    <t>51,7</t>
  </si>
  <si>
    <t>23,3</t>
  </si>
  <si>
    <t>700,2</t>
  </si>
  <si>
    <t>54,2</t>
  </si>
  <si>
    <t>29,9</t>
  </si>
  <si>
    <t>26,4</t>
  </si>
  <si>
    <t>26,2</t>
  </si>
  <si>
    <t>24,7</t>
  </si>
  <si>
    <t>220,1</t>
  </si>
  <si>
    <t>430,9</t>
  </si>
  <si>
    <t>22,5</t>
  </si>
  <si>
    <t>219,9</t>
  </si>
  <si>
    <t>386,7</t>
  </si>
  <si>
    <t>22,2</t>
  </si>
  <si>
    <t>2,8</t>
  </si>
  <si>
    <t>7,1</t>
  </si>
  <si>
    <t>16,0</t>
  </si>
  <si>
    <t>7,0</t>
  </si>
  <si>
    <t>15,3</t>
  </si>
  <si>
    <t>152,5</t>
  </si>
  <si>
    <t>165,0</t>
  </si>
  <si>
    <t>159,2</t>
  </si>
  <si>
    <t>883,9</t>
  </si>
  <si>
    <t>9,0</t>
  </si>
  <si>
    <t>96,8</t>
  </si>
  <si>
    <t>148,1</t>
  </si>
  <si>
    <t>146,2</t>
  </si>
  <si>
    <t>21,9</t>
  </si>
  <si>
    <t>132,6</t>
  </si>
  <si>
    <t>316,3</t>
  </si>
  <si>
    <t>134,6</t>
  </si>
  <si>
    <t>0,3</t>
  </si>
  <si>
    <t>21,3</t>
  </si>
  <si>
    <t>129,8</t>
  </si>
  <si>
    <t>485,4</t>
  </si>
  <si>
    <t>137,8</t>
  </si>
  <si>
    <t>10,1</t>
  </si>
  <si>
    <t>21,8</t>
  </si>
  <si>
    <t>21,1</t>
  </si>
  <si>
    <t>7,5</t>
  </si>
  <si>
    <t>22,3</t>
  </si>
  <si>
    <t>8,3</t>
  </si>
  <si>
    <t>33,2</t>
  </si>
  <si>
    <t>141,9</t>
  </si>
  <si>
    <t>409,4</t>
  </si>
  <si>
    <t>399,1</t>
  </si>
  <si>
    <t>83,8</t>
  </si>
  <si>
    <t>97,7</t>
  </si>
  <si>
    <t>28,7</t>
  </si>
  <si>
    <t>208,2</t>
  </si>
  <si>
    <t>27,8</t>
  </si>
  <si>
    <t>163,7</t>
  </si>
  <si>
    <t>258,6</t>
  </si>
  <si>
    <t>232,9</t>
  </si>
  <si>
    <t>0,0</t>
  </si>
  <si>
    <t>186,4</t>
  </si>
  <si>
    <t>154,2</t>
  </si>
  <si>
    <t>686,2</t>
  </si>
  <si>
    <t>14,9</t>
  </si>
  <si>
    <t>159,9</t>
  </si>
  <si>
    <t>503,2</t>
  </si>
  <si>
    <t>161,7</t>
  </si>
  <si>
    <t>6,0</t>
  </si>
  <si>
    <t>194,1</t>
  </si>
  <si>
    <t>6,7</t>
  </si>
  <si>
    <t>191,8</t>
  </si>
  <si>
    <t>17,7</t>
  </si>
  <si>
    <t>202,0</t>
  </si>
  <si>
    <t>811,6</t>
  </si>
  <si>
    <t>179,4</t>
  </si>
  <si>
    <t>177,2</t>
  </si>
  <si>
    <t>958,7</t>
  </si>
  <si>
    <t>196,7</t>
  </si>
  <si>
    <t>66,8</t>
  </si>
  <si>
    <t>8,0</t>
  </si>
  <si>
    <t>20,7</t>
  </si>
  <si>
    <t>83,2</t>
  </si>
  <si>
    <t>90,1</t>
  </si>
  <si>
    <t>20,8</t>
  </si>
  <si>
    <t>177,9</t>
  </si>
  <si>
    <t>542,8</t>
  </si>
  <si>
    <t>87,0</t>
  </si>
  <si>
    <t>171,6</t>
  </si>
  <si>
    <t>606,8</t>
  </si>
  <si>
    <t>92,4</t>
  </si>
  <si>
    <t>5,4</t>
  </si>
  <si>
    <t>54,8</t>
  </si>
  <si>
    <t>353,1</t>
  </si>
  <si>
    <t>55,0</t>
  </si>
  <si>
    <t>17,8</t>
  </si>
  <si>
    <t>378,4</t>
  </si>
  <si>
    <t>58,0</t>
  </si>
  <si>
    <t>18,1</t>
  </si>
  <si>
    <t>2,7</t>
  </si>
  <si>
    <t>6,8</t>
  </si>
  <si>
    <t>0,2</t>
  </si>
  <si>
    <t>518,7</t>
  </si>
  <si>
    <t>549,4</t>
  </si>
  <si>
    <t>414,7</t>
  </si>
  <si>
    <t>445,1</t>
  </si>
  <si>
    <t>190,8</t>
  </si>
  <si>
    <t>145,6</t>
  </si>
  <si>
    <t>289,5</t>
  </si>
  <si>
    <t>282,9</t>
  </si>
  <si>
    <t>9,6</t>
  </si>
  <si>
    <t>277,6</t>
  </si>
  <si>
    <t>17,9</t>
  </si>
  <si>
    <t>17,2</t>
  </si>
  <si>
    <t>133,1</t>
  </si>
  <si>
    <t>164,3</t>
  </si>
  <si>
    <t>128,5</t>
  </si>
  <si>
    <t>158,6</t>
  </si>
  <si>
    <t>73,7</t>
  </si>
  <si>
    <t>319,6</t>
  </si>
  <si>
    <t>71,6</t>
  </si>
  <si>
    <t>28,8</t>
  </si>
  <si>
    <t>22,7</t>
  </si>
  <si>
    <t>41,5</t>
  </si>
  <si>
    <t>7,8</t>
  </si>
  <si>
    <t>Pieces per 100 ha of arable land</t>
  </si>
  <si>
    <t>Pieces per 100 ha of agricultural land</t>
  </si>
  <si>
    <t xml:space="preserve">kusy na 100 ha ornej pôdy  </t>
  </si>
  <si>
    <t xml:space="preserve">kusy na 100 ha poľnohospodárskej pôdy  </t>
  </si>
  <si>
    <r>
      <t xml:space="preserve">Hovädzí dobytok
</t>
    </r>
    <r>
      <rPr>
        <i/>
        <sz val="8"/>
        <rFont val="Arial Narrow"/>
        <family val="2"/>
      </rPr>
      <t xml:space="preserve">Cattle </t>
    </r>
  </si>
  <si>
    <r>
      <t xml:space="preserve">Kravy
</t>
    </r>
    <r>
      <rPr>
        <i/>
        <sz val="8"/>
        <rFont val="Arial Narrow"/>
        <family val="2"/>
      </rPr>
      <t>Cows</t>
    </r>
  </si>
  <si>
    <r>
      <t xml:space="preserve">Ovce 
</t>
    </r>
    <r>
      <rPr>
        <i/>
        <sz val="8"/>
        <rFont val="Arial Narrow"/>
        <family val="2"/>
      </rPr>
      <t>Sheep</t>
    </r>
  </si>
  <si>
    <r>
      <t xml:space="preserve">Ošípané
</t>
    </r>
    <r>
      <rPr>
        <i/>
        <sz val="8"/>
        <rFont val="Arial Narrow"/>
        <family val="2"/>
      </rPr>
      <t xml:space="preserve">Pigs </t>
    </r>
  </si>
  <si>
    <r>
      <t xml:space="preserve">Hydina
</t>
    </r>
    <r>
      <rPr>
        <i/>
        <sz val="8"/>
        <rFont val="Arial Narrow"/>
        <family val="2"/>
      </rPr>
      <t>Poultry</t>
    </r>
  </si>
  <si>
    <r>
      <t xml:space="preserve">Sliepky
</t>
    </r>
    <r>
      <rPr>
        <i/>
        <sz val="8"/>
        <rFont val="Arial Narrow"/>
        <family val="2"/>
      </rPr>
      <t>Hens</t>
    </r>
  </si>
  <si>
    <r>
      <t xml:space="preserve">T 11-1. Produkcia a tržby </t>
    </r>
    <r>
      <rPr>
        <b/>
        <vertAlign val="superscript"/>
        <sz val="10"/>
        <rFont val="Arial Narrow"/>
        <family val="2"/>
        <charset val="238"/>
      </rPr>
      <t>1)</t>
    </r>
  </si>
  <si>
    <r>
      <t xml:space="preserve">             Production and receipts </t>
    </r>
    <r>
      <rPr>
        <b/>
        <i/>
        <vertAlign val="superscript"/>
        <sz val="10"/>
        <rFont val="Arial Narrow"/>
        <family val="2"/>
        <charset val="238"/>
      </rPr>
      <t>1)</t>
    </r>
  </si>
  <si>
    <r>
      <t xml:space="preserve">spolu 
(tis. Eur b.c.)
</t>
    </r>
    <r>
      <rPr>
        <i/>
        <sz val="8"/>
        <rFont val="Arial Narrow"/>
        <family val="2"/>
        <charset val="238"/>
      </rPr>
      <t>Total 
(thous. EUR,
curr. p.)</t>
    </r>
  </si>
  <si>
    <r>
      <t xml:space="preserve">spolu 
(tis. Eur)
</t>
    </r>
    <r>
      <rPr>
        <i/>
        <sz val="8"/>
        <rFont val="Arial Narrow"/>
        <family val="2"/>
        <charset val="238"/>
      </rPr>
      <t>Total 
(thous. EUR)</t>
    </r>
  </si>
  <si>
    <r>
      <t xml:space="preserve">rastlinná 
produkcia
</t>
    </r>
    <r>
      <rPr>
        <i/>
        <sz val="8"/>
        <rFont val="Arial Narrow"/>
        <family val="2"/>
      </rPr>
      <t>Crop
production</t>
    </r>
  </si>
  <si>
    <r>
      <t xml:space="preserve">živočíšna 
produkcia
</t>
    </r>
    <r>
      <rPr>
        <i/>
        <sz val="8"/>
        <rFont val="Arial Narrow"/>
        <family val="2"/>
      </rPr>
      <t>Livestock 
production</t>
    </r>
  </si>
  <si>
    <r>
      <t xml:space="preserve">rastlinné 
výrobky
</t>
    </r>
    <r>
      <rPr>
        <i/>
        <sz val="8"/>
        <rFont val="Arial Narrow"/>
        <family val="2"/>
      </rPr>
      <t>Crop 
products</t>
    </r>
  </si>
  <si>
    <r>
      <t xml:space="preserve">živočíšne 
výrobky
</t>
    </r>
    <r>
      <rPr>
        <i/>
        <sz val="8"/>
        <rFont val="Arial Narrow"/>
        <family val="2"/>
      </rPr>
      <t>Livestock 
products</t>
    </r>
  </si>
  <si>
    <r>
      <t xml:space="preserve">          </t>
    </r>
    <r>
      <rPr>
        <b/>
        <i/>
        <sz val="10"/>
        <rFont val="Arial Narrow"/>
        <family val="2"/>
      </rPr>
      <t xml:space="preserve">  Production of selected agricultural crops</t>
    </r>
  </si>
  <si>
    <t>pl3801rr</t>
  </si>
  <si>
    <t>438 855</t>
  </si>
  <si>
    <t>194 708</t>
  </si>
  <si>
    <t>627 022</t>
  </si>
  <si>
    <t>39 316</t>
  </si>
  <si>
    <t>14 056 914</t>
  </si>
  <si>
    <t>6 142 038</t>
  </si>
  <si>
    <t>351 122</t>
  </si>
  <si>
    <t>234 271</t>
  </si>
  <si>
    <t>432 253</t>
  </si>
  <si>
    <t>191 851</t>
  </si>
  <si>
    <t>589 228</t>
  </si>
  <si>
    <t>37 713</t>
  </si>
  <si>
    <t>13 131 941</t>
  </si>
  <si>
    <t>5 537 200</t>
  </si>
  <si>
    <t>320 555</t>
  </si>
  <si>
    <t>219 760</t>
  </si>
  <si>
    <t>442 289</t>
  </si>
  <si>
    <t>191 517</t>
  </si>
  <si>
    <t>538 310</t>
  </si>
  <si>
    <t>33 778</t>
  </si>
  <si>
    <t>10 603 624</t>
  </si>
  <si>
    <t>3 251 754</t>
  </si>
  <si>
    <t>294 252</t>
  </si>
  <si>
    <t>204 134</t>
  </si>
  <si>
    <t>434 089</t>
  </si>
  <si>
    <t>191 329</t>
  </si>
  <si>
    <t>453 076</t>
  </si>
  <si>
    <t>28 379</t>
  </si>
  <si>
    <t>10 364 509</t>
  </si>
  <si>
    <t>3 096 082</t>
  </si>
  <si>
    <t>290 918</t>
  </si>
  <si>
    <t>199 022</t>
  </si>
  <si>
    <t>433 175</t>
  </si>
  <si>
    <t>190 097</t>
  </si>
  <si>
    <t>380 895</t>
  </si>
  <si>
    <t>25 352</t>
  </si>
  <si>
    <t>9 340 713</t>
  </si>
  <si>
    <t>3 257 352</t>
  </si>
  <si>
    <t>301 131</t>
  </si>
  <si>
    <t>202 679</t>
  </si>
  <si>
    <t>13 666</t>
  </si>
  <si>
    <t>6 371</t>
  </si>
  <si>
    <t>27 888</t>
  </si>
  <si>
    <t>3 376</t>
  </si>
  <si>
    <t>1 096 068</t>
  </si>
  <si>
    <t>770 602</t>
  </si>
  <si>
    <t>1 270</t>
  </si>
  <si>
    <t>864</t>
  </si>
  <si>
    <t>12 906</t>
  </si>
  <si>
    <t>6 122</t>
  </si>
  <si>
    <t>28 518</t>
  </si>
  <si>
    <t>3 313</t>
  </si>
  <si>
    <t>815 358</t>
  </si>
  <si>
    <t>473 876</t>
  </si>
  <si>
    <t>1 042</t>
  </si>
  <si>
    <t>803</t>
  </si>
  <si>
    <t>13 667</t>
  </si>
  <si>
    <t>6 389</t>
  </si>
  <si>
    <t>28 402</t>
  </si>
  <si>
    <t>3 059</t>
  </si>
  <si>
    <t>666 304</t>
  </si>
  <si>
    <t>339 309</t>
  </si>
  <si>
    <t>1 542</t>
  </si>
  <si>
    <t>1 103</t>
  </si>
  <si>
    <t>12 823</t>
  </si>
  <si>
    <t>6 128</t>
  </si>
  <si>
    <t>15 165</t>
  </si>
  <si>
    <t>3 473</t>
  </si>
  <si>
    <t>596 876</t>
  </si>
  <si>
    <t>505 604</t>
  </si>
  <si>
    <t>1 726</t>
  </si>
  <si>
    <t>1 358</t>
  </si>
  <si>
    <t>12 697</t>
  </si>
  <si>
    <t>6 329</t>
  </si>
  <si>
    <t>19 474</t>
  </si>
  <si>
    <t>3 513</t>
  </si>
  <si>
    <t>701 842</t>
  </si>
  <si>
    <t>609 372</t>
  </si>
  <si>
    <t>2 747</t>
  </si>
  <si>
    <t>1 673</t>
  </si>
  <si>
    <t>1 576</t>
  </si>
  <si>
    <t>579</t>
  </si>
  <si>
    <t>662</t>
  </si>
  <si>
    <t>61</t>
  </si>
  <si>
    <t>258 782</t>
  </si>
  <si>
    <t>9 682</t>
  </si>
  <si>
    <t>784</t>
  </si>
  <si>
    <t>552</t>
  </si>
  <si>
    <t>1 206</t>
  </si>
  <si>
    <t>573</t>
  </si>
  <si>
    <t>670</t>
  </si>
  <si>
    <t>41 812</t>
  </si>
  <si>
    <t>9 644</t>
  </si>
  <si>
    <t>614</t>
  </si>
  <si>
    <t>538</t>
  </si>
  <si>
    <t>1 271</t>
  </si>
  <si>
    <t>589</t>
  </si>
  <si>
    <t>733</t>
  </si>
  <si>
    <t>56</t>
  </si>
  <si>
    <t>12 801</t>
  </si>
  <si>
    <t>957</t>
  </si>
  <si>
    <t>828</t>
  </si>
  <si>
    <t>940</t>
  </si>
  <si>
    <t>470</t>
  </si>
  <si>
    <t>626</t>
  </si>
  <si>
    <t>44 874</t>
  </si>
  <si>
    <t>1 134</t>
  </si>
  <si>
    <t>944</t>
  </si>
  <si>
    <t>956</t>
  </si>
  <si>
    <t>494</t>
  </si>
  <si>
    <t>537</t>
  </si>
  <si>
    <t>4</t>
  </si>
  <si>
    <t>37 934</t>
  </si>
  <si>
    <t>2 188</t>
  </si>
  <si>
    <t>1 361</t>
  </si>
  <si>
    <t>8 526</t>
  </si>
  <si>
    <t>4 202</t>
  </si>
  <si>
    <t>255</t>
  </si>
  <si>
    <t>8</t>
  </si>
  <si>
    <t>36 152</t>
  </si>
  <si>
    <t>29 293</t>
  </si>
  <si>
    <t>339</t>
  </si>
  <si>
    <t>181</t>
  </si>
  <si>
    <t>9 013</t>
  </si>
  <si>
    <t>4 379</t>
  </si>
  <si>
    <t>36 130</t>
  </si>
  <si>
    <t>29 277</t>
  </si>
  <si>
    <t>289</t>
  </si>
  <si>
    <t>147</t>
  </si>
  <si>
    <t>9 457</t>
  </si>
  <si>
    <t>4 472</t>
  </si>
  <si>
    <t>198</t>
  </si>
  <si>
    <t>398</t>
  </si>
  <si>
    <t>111</t>
  </si>
  <si>
    <t>9 271</t>
  </si>
  <si>
    <t>4 528</t>
  </si>
  <si>
    <t>177</t>
  </si>
  <si>
    <t>315</t>
  </si>
  <si>
    <t>178</t>
  </si>
  <si>
    <t>9 324</t>
  </si>
  <si>
    <t>4 715</t>
  </si>
  <si>
    <t>206</t>
  </si>
  <si>
    <t>24</t>
  </si>
  <si>
    <t>1 759</t>
  </si>
  <si>
    <t>800</t>
  </si>
  <si>
    <t>25 595</t>
  </si>
  <si>
    <t>3 162</t>
  </si>
  <si>
    <t>693 984</t>
  </si>
  <si>
    <t>631 788</t>
  </si>
  <si>
    <t>89</t>
  </si>
  <si>
    <t>82</t>
  </si>
  <si>
    <t>1 087</t>
  </si>
  <si>
    <t>488</t>
  </si>
  <si>
    <t>26 381</t>
  </si>
  <si>
    <t>3 092</t>
  </si>
  <si>
    <t>606 526</t>
  </si>
  <si>
    <t>311 376</t>
  </si>
  <si>
    <t>96</t>
  </si>
  <si>
    <t>1 240</t>
  </si>
  <si>
    <t>574</t>
  </si>
  <si>
    <t>27 164</t>
  </si>
  <si>
    <t>2 973</t>
  </si>
  <si>
    <t>139</t>
  </si>
  <si>
    <t>116</t>
  </si>
  <si>
    <t>1 003</t>
  </si>
  <si>
    <t>425</t>
  </si>
  <si>
    <t>14 138</t>
  </si>
  <si>
    <t>3 443</t>
  </si>
  <si>
    <t>135</t>
  </si>
  <si>
    <t>100</t>
  </si>
  <si>
    <t>1 051</t>
  </si>
  <si>
    <t>487</t>
  </si>
  <si>
    <t>18 559</t>
  </si>
  <si>
    <t>3 470</t>
  </si>
  <si>
    <t>203</t>
  </si>
  <si>
    <t>144</t>
  </si>
  <si>
    <t>1 805</t>
  </si>
  <si>
    <t>790</t>
  </si>
  <si>
    <t>1 376</t>
  </si>
  <si>
    <t>145</t>
  </si>
  <si>
    <t>107 150</t>
  </si>
  <si>
    <t>99 839</t>
  </si>
  <si>
    <t>58</t>
  </si>
  <si>
    <t>49</t>
  </si>
  <si>
    <t>1 600</t>
  </si>
  <si>
    <t>682</t>
  </si>
  <si>
    <t>1 212</t>
  </si>
  <si>
    <t>152</t>
  </si>
  <si>
    <t>130 890</t>
  </si>
  <si>
    <t>123 579</t>
  </si>
  <si>
    <t>43</t>
  </si>
  <si>
    <t>36</t>
  </si>
  <si>
    <t>1 699</t>
  </si>
  <si>
    <t>754</t>
  </si>
  <si>
    <t>307</t>
  </si>
  <si>
    <t>30</t>
  </si>
  <si>
    <t>72 556</t>
  </si>
  <si>
    <t>48</t>
  </si>
  <si>
    <t>1 609</t>
  </si>
  <si>
    <t>705</t>
  </si>
  <si>
    <t>224</t>
  </si>
  <si>
    <t>73 219</t>
  </si>
  <si>
    <t>73 216</t>
  </si>
  <si>
    <t>142</t>
  </si>
  <si>
    <t>136</t>
  </si>
  <si>
    <t>1 366</t>
  </si>
  <si>
    <t>633</t>
  </si>
  <si>
    <t>201</t>
  </si>
  <si>
    <t>39</t>
  </si>
  <si>
    <t>96 091</t>
  </si>
  <si>
    <t>150</t>
  </si>
  <si>
    <t>152 089</t>
  </si>
  <si>
    <t>61 795</t>
  </si>
  <si>
    <t>435 819</t>
  </si>
  <si>
    <t>22 952</t>
  </si>
  <si>
    <t>6 746 474</t>
  </si>
  <si>
    <t>2 843 144</t>
  </si>
  <si>
    <t>44 678</t>
  </si>
  <si>
    <t>28 541</t>
  </si>
  <si>
    <t>149 826</t>
  </si>
  <si>
    <t>60 870</t>
  </si>
  <si>
    <t>413 868</t>
  </si>
  <si>
    <t>22 094</t>
  </si>
  <si>
    <t>6 573 227</t>
  </si>
  <si>
    <t>2 657 247</t>
  </si>
  <si>
    <t>42 597</t>
  </si>
  <si>
    <t>26 669</t>
  </si>
  <si>
    <t>153 824</t>
  </si>
  <si>
    <t>61 284</t>
  </si>
  <si>
    <t>411 127</t>
  </si>
  <si>
    <t>21 018</t>
  </si>
  <si>
    <t>5 319 827</t>
  </si>
  <si>
    <t>1 453 002</t>
  </si>
  <si>
    <t>40 397</t>
  </si>
  <si>
    <t>27 445</t>
  </si>
  <si>
    <t>152 688</t>
  </si>
  <si>
    <t>61 073</t>
  </si>
  <si>
    <t>381 791</t>
  </si>
  <si>
    <t>21 087</t>
  </si>
  <si>
    <t>5 223 953</t>
  </si>
  <si>
    <t>1 438 715</t>
  </si>
  <si>
    <t>41 019</t>
  </si>
  <si>
    <t>27 161</t>
  </si>
  <si>
    <t>148 438</t>
  </si>
  <si>
    <t>59 077</t>
  </si>
  <si>
    <t>330 477</t>
  </si>
  <si>
    <t>19 846</t>
  </si>
  <si>
    <t>4 452 401</t>
  </si>
  <si>
    <t>1 610 837</t>
  </si>
  <si>
    <t>43 545</t>
  </si>
  <si>
    <t>29 010</t>
  </si>
  <si>
    <t>56 518</t>
  </si>
  <si>
    <t>22 934</t>
  </si>
  <si>
    <t>235 752</t>
  </si>
  <si>
    <t>14 710</t>
  </si>
  <si>
    <t>1 548 506</t>
  </si>
  <si>
    <t>437 808</t>
  </si>
  <si>
    <t>2 674</t>
  </si>
  <si>
    <t>1 766</t>
  </si>
  <si>
    <t>54 783</t>
  </si>
  <si>
    <t>22 271</t>
  </si>
  <si>
    <t>223 303</t>
  </si>
  <si>
    <t>14 243</t>
  </si>
  <si>
    <t>1 393 629</t>
  </si>
  <si>
    <t>456 815</t>
  </si>
  <si>
    <t>2 238</t>
  </si>
  <si>
    <t>1 378</t>
  </si>
  <si>
    <t>57 015</t>
  </si>
  <si>
    <t>22 654</t>
  </si>
  <si>
    <t>230 995</t>
  </si>
  <si>
    <t>13 948</t>
  </si>
  <si>
    <t>1 065 595</t>
  </si>
  <si>
    <t>64 629</t>
  </si>
  <si>
    <t>2 357</t>
  </si>
  <si>
    <t>1 489</t>
  </si>
  <si>
    <t>55 866</t>
  </si>
  <si>
    <t>21 961</t>
  </si>
  <si>
    <t>210 101</t>
  </si>
  <si>
    <t>14 203</t>
  </si>
  <si>
    <t>1 324 780</t>
  </si>
  <si>
    <t>93 570</t>
  </si>
  <si>
    <t>2 193</t>
  </si>
  <si>
    <t>1 382</t>
  </si>
  <si>
    <t>54 526</t>
  </si>
  <si>
    <t>21 017</t>
  </si>
  <si>
    <t>167 341</t>
  </si>
  <si>
    <t>13 442</t>
  </si>
  <si>
    <t>471 900</t>
  </si>
  <si>
    <t>69 733</t>
  </si>
  <si>
    <t>2 356</t>
  </si>
  <si>
    <t>1 713</t>
  </si>
  <si>
    <t>13 840</t>
  </si>
  <si>
    <t>4 979</t>
  </si>
  <si>
    <t>143 633</t>
  </si>
  <si>
    <t>11 547</t>
  </si>
  <si>
    <t>700 192</t>
  </si>
  <si>
    <t>129 443</t>
  </si>
  <si>
    <t>513</t>
  </si>
  <si>
    <t>259</t>
  </si>
  <si>
    <t>12 588</t>
  </si>
  <si>
    <t>4 537</t>
  </si>
  <si>
    <t>131 658</t>
  </si>
  <si>
    <t>11 354</t>
  </si>
  <si>
    <t>595 571</t>
  </si>
  <si>
    <t>148 222</t>
  </si>
  <si>
    <t>454</t>
  </si>
  <si>
    <t>183</t>
  </si>
  <si>
    <t>13 421</t>
  </si>
  <si>
    <t>4 698</t>
  </si>
  <si>
    <t>141 793</t>
  </si>
  <si>
    <t>11 411</t>
  </si>
  <si>
    <t>581 165</t>
  </si>
  <si>
    <t>55 297</t>
  </si>
  <si>
    <t>403</t>
  </si>
  <si>
    <t>254</t>
  </si>
  <si>
    <t>13 622</t>
  </si>
  <si>
    <t>5 007</t>
  </si>
  <si>
    <t>142 445</t>
  </si>
  <si>
    <t>11 800</t>
  </si>
  <si>
    <t>604 020</t>
  </si>
  <si>
    <t>39 074</t>
  </si>
  <si>
    <t>443</t>
  </si>
  <si>
    <t>258</t>
  </si>
  <si>
    <t>12 530</t>
  </si>
  <si>
    <t>4 461</t>
  </si>
  <si>
    <t>118 281</t>
  </si>
  <si>
    <t>11 342</t>
  </si>
  <si>
    <t>61 800</t>
  </si>
  <si>
    <t>42 557</t>
  </si>
  <si>
    <t>429</t>
  </si>
  <si>
    <t>393</t>
  </si>
  <si>
    <t>7 645</t>
  </si>
  <si>
    <t>2 152</t>
  </si>
  <si>
    <t>6 456</t>
  </si>
  <si>
    <t>379</t>
  </si>
  <si>
    <t>232 024</t>
  </si>
  <si>
    <t>73 704</t>
  </si>
  <si>
    <t>480</t>
  </si>
  <si>
    <t>423</t>
  </si>
  <si>
    <t>7 163</t>
  </si>
  <si>
    <t>3 843</t>
  </si>
  <si>
    <t>292</t>
  </si>
  <si>
    <t>319 428</t>
  </si>
  <si>
    <t>71 807</t>
  </si>
  <si>
    <t>419</t>
  </si>
  <si>
    <t>7 558</t>
  </si>
  <si>
    <t>2 173</t>
  </si>
  <si>
    <t>1 979</t>
  </si>
  <si>
    <t>326</t>
  </si>
  <si>
    <t>84 303</t>
  </si>
  <si>
    <t>3 475</t>
  </si>
  <si>
    <t>368</t>
  </si>
  <si>
    <t>7 998</t>
  </si>
  <si>
    <t>2 035</t>
  </si>
  <si>
    <t>2 106</t>
  </si>
  <si>
    <t>455</t>
  </si>
  <si>
    <t>284 641</t>
  </si>
  <si>
    <t>4 116</t>
  </si>
  <si>
    <t>373</t>
  </si>
  <si>
    <t>357</t>
  </si>
  <si>
    <t>7 837</t>
  </si>
  <si>
    <t>2 029</t>
  </si>
  <si>
    <t>1 597</t>
  </si>
  <si>
    <t>424</t>
  </si>
  <si>
    <t>262 438</t>
  </si>
  <si>
    <t>508</t>
  </si>
  <si>
    <t>430</t>
  </si>
  <si>
    <t>414</t>
  </si>
  <si>
    <t>5 291</t>
  </si>
  <si>
    <t>2 330</t>
  </si>
  <si>
    <t>30 236</t>
  </si>
  <si>
    <t>1 731</t>
  </si>
  <si>
    <t>41 944</t>
  </si>
  <si>
    <t>26 549</t>
  </si>
  <si>
    <t>179</t>
  </si>
  <si>
    <t>121</t>
  </si>
  <si>
    <t>5 218</t>
  </si>
  <si>
    <t>2 221</t>
  </si>
  <si>
    <t>37 768</t>
  </si>
  <si>
    <t>1 811</t>
  </si>
  <si>
    <t>1</t>
  </si>
  <si>
    <t>5 057</t>
  </si>
  <si>
    <t>2 202</t>
  </si>
  <si>
    <t>33 917</t>
  </si>
  <si>
    <t>1 454</t>
  </si>
  <si>
    <t>127</t>
  </si>
  <si>
    <t>69</t>
  </si>
  <si>
    <t>5 096</t>
  </si>
  <si>
    <t>2 230</t>
  </si>
  <si>
    <t>15 943</t>
  </si>
  <si>
    <t>1 315</t>
  </si>
  <si>
    <t>7 182</t>
  </si>
  <si>
    <t>4 040</t>
  </si>
  <si>
    <t>83</t>
  </si>
  <si>
    <t>5 026</t>
  </si>
  <si>
    <t>2 257</t>
  </si>
  <si>
    <t>12 956</t>
  </si>
  <si>
    <t>1 012</t>
  </si>
  <si>
    <t>7 395</t>
  </si>
  <si>
    <t>2 870</t>
  </si>
  <si>
    <t>7 319</t>
  </si>
  <si>
    <t>446</t>
  </si>
  <si>
    <t>93 464</t>
  </si>
  <si>
    <t>32 278</t>
  </si>
  <si>
    <t>327</t>
  </si>
  <si>
    <t>7 344</t>
  </si>
  <si>
    <t>2 552</t>
  </si>
  <si>
    <t>7 202</t>
  </si>
  <si>
    <t>473</t>
  </si>
  <si>
    <t>94 700</t>
  </si>
  <si>
    <t>32 828</t>
  </si>
  <si>
    <t>407</t>
  </si>
  <si>
    <t>296</t>
  </si>
  <si>
    <t>7 213</t>
  </si>
  <si>
    <t>2 495</t>
  </si>
  <si>
    <t>7 416</t>
  </si>
  <si>
    <t>485</t>
  </si>
  <si>
    <t>63 774</t>
  </si>
  <si>
    <t>2 851</t>
  </si>
  <si>
    <t>392</t>
  </si>
  <si>
    <t>295</t>
  </si>
  <si>
    <t>5 509</t>
  </si>
  <si>
    <t>1 960</t>
  </si>
  <si>
    <t>5 312</t>
  </si>
  <si>
    <t>353</t>
  </si>
  <si>
    <t>404</t>
  </si>
  <si>
    <t>268</t>
  </si>
  <si>
    <t>5 251</t>
  </si>
  <si>
    <t>1 777</t>
  </si>
  <si>
    <t>4 701</t>
  </si>
  <si>
    <t>372</t>
  </si>
  <si>
    <t>301</t>
  </si>
  <si>
    <t>7 603</t>
  </si>
  <si>
    <t>3 526</t>
  </si>
  <si>
    <t>40 608</t>
  </si>
  <si>
    <t>202</t>
  </si>
  <si>
    <t>143 031</t>
  </si>
  <si>
    <t>38 251</t>
  </si>
  <si>
    <t>275</t>
  </si>
  <si>
    <t>225</t>
  </si>
  <si>
    <t>7 433</t>
  </si>
  <si>
    <t>3 624</t>
  </si>
  <si>
    <t>39 858</t>
  </si>
  <si>
    <t>209</t>
  </si>
  <si>
    <t>93 633</t>
  </si>
  <si>
    <t>39 261</t>
  </si>
  <si>
    <t>102</t>
  </si>
  <si>
    <t>93</t>
  </si>
  <si>
    <t>7 728</t>
  </si>
  <si>
    <t>3 597</t>
  </si>
  <si>
    <t>43 341</t>
  </si>
  <si>
    <t>167</t>
  </si>
  <si>
    <t>243</t>
  </si>
  <si>
    <t>231</t>
  </si>
  <si>
    <t>7 531</t>
  </si>
  <si>
    <t>3 611</t>
  </si>
  <si>
    <t>42 386</t>
  </si>
  <si>
    <t>143</t>
  </si>
  <si>
    <t>17 412</t>
  </si>
  <si>
    <t>16 716</t>
  </si>
  <si>
    <t>245</t>
  </si>
  <si>
    <t>216</t>
  </si>
  <si>
    <t>7 778</t>
  </si>
  <si>
    <t>3 572</t>
  </si>
  <si>
    <t>27 811</t>
  </si>
  <si>
    <t>25 930</t>
  </si>
  <si>
    <t>1 928</t>
  </si>
  <si>
    <t>283</t>
  </si>
  <si>
    <t>261</t>
  </si>
  <si>
    <t>2 926</t>
  </si>
  <si>
    <t>1 356</t>
  </si>
  <si>
    <t>1 429</t>
  </si>
  <si>
    <t>34</t>
  </si>
  <si>
    <t>140 297</t>
  </si>
  <si>
    <t>25 265</t>
  </si>
  <si>
    <t>321</t>
  </si>
  <si>
    <t>3 006</t>
  </si>
  <si>
    <t>1 370</t>
  </si>
  <si>
    <t>1 232</t>
  </si>
  <si>
    <t>37</t>
  </si>
  <si>
    <t>27 330</t>
  </si>
  <si>
    <t>489</t>
  </si>
  <si>
    <t>3 118</t>
  </si>
  <si>
    <t>1 425</t>
  </si>
  <si>
    <t>355</t>
  </si>
  <si>
    <t>22</t>
  </si>
  <si>
    <t>315 516</t>
  </si>
  <si>
    <t>383</t>
  </si>
  <si>
    <t>192</t>
  </si>
  <si>
    <t>3 104</t>
  </si>
  <si>
    <t>1 400</t>
  </si>
  <si>
    <t>381</t>
  </si>
  <si>
    <t>18</t>
  </si>
  <si>
    <t>382</t>
  </si>
  <si>
    <t>227</t>
  </si>
  <si>
    <t>3 052</t>
  </si>
  <si>
    <t>1 347</t>
  </si>
  <si>
    <t>390</t>
  </si>
  <si>
    <t>235</t>
  </si>
  <si>
    <t>11 818</t>
  </si>
  <si>
    <t>5 721</t>
  </si>
  <si>
    <t>6 071</t>
  </si>
  <si>
    <t>371</t>
  </si>
  <si>
    <t>197 554</t>
  </si>
  <si>
    <t>112 318</t>
  </si>
  <si>
    <t>317</t>
  </si>
  <si>
    <t>90</t>
  </si>
  <si>
    <t>12 031</t>
  </si>
  <si>
    <t>5 729</t>
  </si>
  <si>
    <t>1 742</t>
  </si>
  <si>
    <t>67</t>
  </si>
  <si>
    <t>221 023</t>
  </si>
  <si>
    <t>112 883</t>
  </si>
  <si>
    <t>298</t>
  </si>
  <si>
    <t>85</t>
  </si>
  <si>
    <t>12 920</t>
  </si>
  <si>
    <t>6 064</t>
  </si>
  <si>
    <t>2 194</t>
  </si>
  <si>
    <t>9 745</t>
  </si>
  <si>
    <t>2 950</t>
  </si>
  <si>
    <t>384</t>
  </si>
  <si>
    <t>80</t>
  </si>
  <si>
    <t>13 006</t>
  </si>
  <si>
    <t>5 718</t>
  </si>
  <si>
    <t>1 528</t>
  </si>
  <si>
    <t>119</t>
  </si>
  <si>
    <t>125 925</t>
  </si>
  <si>
    <t>29 624</t>
  </si>
  <si>
    <t>263</t>
  </si>
  <si>
    <t>13 052</t>
  </si>
  <si>
    <t>5 574</t>
  </si>
  <si>
    <t>1 525</t>
  </si>
  <si>
    <t>159</t>
  </si>
  <si>
    <t>116 206</t>
  </si>
  <si>
    <t>24 740</t>
  </si>
  <si>
    <t>311</t>
  </si>
  <si>
    <t>109</t>
  </si>
  <si>
    <t>41 227</t>
  </si>
  <si>
    <t>18 082</t>
  </si>
  <si>
    <t>48 058</t>
  </si>
  <si>
    <t>2 844</t>
  </si>
  <si>
    <t>1 260 512</t>
  </si>
  <si>
    <t>620 380</t>
  </si>
  <si>
    <t>32 895</t>
  </si>
  <si>
    <t>20 314</t>
  </si>
  <si>
    <t>40 725</t>
  </si>
  <si>
    <t>17 905</t>
  </si>
  <si>
    <t>45 131</t>
  </si>
  <si>
    <t>2 787</t>
  </si>
  <si>
    <t>1 935 559</t>
  </si>
  <si>
    <t>616 947</t>
  </si>
  <si>
    <t>31 914</t>
  </si>
  <si>
    <t>19 215</t>
  </si>
  <si>
    <t>41 925</t>
  </si>
  <si>
    <t>18 283</t>
  </si>
  <si>
    <t>42 736</t>
  </si>
  <si>
    <t>2 789</t>
  </si>
  <si>
    <t>1 584 431</t>
  </si>
  <si>
    <t>290 422</t>
  </si>
  <si>
    <t>28 836</t>
  </si>
  <si>
    <t>19 613</t>
  </si>
  <si>
    <t>41 478</t>
  </si>
  <si>
    <t>17 884</t>
  </si>
  <si>
    <t>38 461</t>
  </si>
  <si>
    <t>2 809</t>
  </si>
  <si>
    <t>1 175 117</t>
  </si>
  <si>
    <t>299 008</t>
  </si>
  <si>
    <t>29 775</t>
  </si>
  <si>
    <t>19 167</t>
  </si>
  <si>
    <t>42 165</t>
  </si>
  <si>
    <t>35 927</t>
  </si>
  <si>
    <t>2 763</t>
  </si>
  <si>
    <t>1 358 151</t>
  </si>
  <si>
    <t>244 664</t>
  </si>
  <si>
    <t>32 023</t>
  </si>
  <si>
    <t>21 134</t>
  </si>
  <si>
    <t>6 374</t>
  </si>
  <si>
    <t>14 352</t>
  </si>
  <si>
    <t>855</t>
  </si>
  <si>
    <t>107 625</t>
  </si>
  <si>
    <t>33 793</t>
  </si>
  <si>
    <t>900</t>
  </si>
  <si>
    <t>581</t>
  </si>
  <si>
    <t>6 223</t>
  </si>
  <si>
    <t>2 687</t>
  </si>
  <si>
    <t>15 219</t>
  </si>
  <si>
    <t>34 728</t>
  </si>
  <si>
    <t>33 843</t>
  </si>
  <si>
    <t>946</t>
  </si>
  <si>
    <t>563</t>
  </si>
  <si>
    <t>6 581</t>
  </si>
  <si>
    <t>2 651</t>
  </si>
  <si>
    <t>16 502</t>
  </si>
  <si>
    <t>967</t>
  </si>
  <si>
    <t>71 492</t>
  </si>
  <si>
    <t>821</t>
  </si>
  <si>
    <t>447</t>
  </si>
  <si>
    <t>6 106</t>
  </si>
  <si>
    <t>2 534</t>
  </si>
  <si>
    <t>12 735</t>
  </si>
  <si>
    <t>1 045</t>
  </si>
  <si>
    <t>73 639</t>
  </si>
  <si>
    <t>911</t>
  </si>
  <si>
    <t>6 055</t>
  </si>
  <si>
    <t>2 578</t>
  </si>
  <si>
    <t>11 780</t>
  </si>
  <si>
    <t>1 050</t>
  </si>
  <si>
    <t>73 737</t>
  </si>
  <si>
    <t>829</t>
  </si>
  <si>
    <t>2 791</t>
  </si>
  <si>
    <t>1 155</t>
  </si>
  <si>
    <t>1 037</t>
  </si>
  <si>
    <t>2</t>
  </si>
  <si>
    <t>25 909</t>
  </si>
  <si>
    <t>25 369</t>
  </si>
  <si>
    <t>2 076</t>
  </si>
  <si>
    <t>1 406</t>
  </si>
  <si>
    <t>2 917</t>
  </si>
  <si>
    <t>1 187</t>
  </si>
  <si>
    <t>1 077</t>
  </si>
  <si>
    <t>26 361</t>
  </si>
  <si>
    <t>25 314</t>
  </si>
  <si>
    <t>3 589</t>
  </si>
  <si>
    <t>1 793</t>
  </si>
  <si>
    <t>2 872</t>
  </si>
  <si>
    <t>1 215</t>
  </si>
  <si>
    <t>788</t>
  </si>
  <si>
    <t>1 728</t>
  </si>
  <si>
    <t>2 857</t>
  </si>
  <si>
    <t>1 135</t>
  </si>
  <si>
    <t>628</t>
  </si>
  <si>
    <t>1 874</t>
  </si>
  <si>
    <t>1 357</t>
  </si>
  <si>
    <t>3 023</t>
  </si>
  <si>
    <t>1 224</t>
  </si>
  <si>
    <t>336</t>
  </si>
  <si>
    <t>1 860</t>
  </si>
  <si>
    <t>1 355</t>
  </si>
  <si>
    <t>3 696</t>
  </si>
  <si>
    <t>219</t>
  </si>
  <si>
    <t>27 043</t>
  </si>
  <si>
    <t>23 661</t>
  </si>
  <si>
    <t>444</t>
  </si>
  <si>
    <t>359</t>
  </si>
  <si>
    <t>2 634</t>
  </si>
  <si>
    <t>1 264</t>
  </si>
  <si>
    <t>3 482</t>
  </si>
  <si>
    <t>217</t>
  </si>
  <si>
    <t>411</t>
  </si>
  <si>
    <t>349</t>
  </si>
  <si>
    <t>2 710</t>
  </si>
  <si>
    <t>1 252</t>
  </si>
  <si>
    <t>3 141</t>
  </si>
  <si>
    <t>210</t>
  </si>
  <si>
    <t>787</t>
  </si>
  <si>
    <t>739</t>
  </si>
  <si>
    <t>530</t>
  </si>
  <si>
    <t>2 487</t>
  </si>
  <si>
    <t>1 186</t>
  </si>
  <si>
    <t>3 295</t>
  </si>
  <si>
    <t>212</t>
  </si>
  <si>
    <t>890</t>
  </si>
  <si>
    <t>838</t>
  </si>
  <si>
    <t>416</t>
  </si>
  <si>
    <t>376</t>
  </si>
  <si>
    <t>2 280</t>
  </si>
  <si>
    <t>1 192</t>
  </si>
  <si>
    <t>2 668</t>
  </si>
  <si>
    <t>205</t>
  </si>
  <si>
    <t>847</t>
  </si>
  <si>
    <t>629</t>
  </si>
  <si>
    <t>620</t>
  </si>
  <si>
    <t>5 544</t>
  </si>
  <si>
    <t>2 572</t>
  </si>
  <si>
    <t>2 790</t>
  </si>
  <si>
    <t>63 408</t>
  </si>
  <si>
    <t>46 076</t>
  </si>
  <si>
    <t>312</t>
  </si>
  <si>
    <t>5 401</t>
  </si>
  <si>
    <t>2 433</t>
  </si>
  <si>
    <t>2 157</t>
  </si>
  <si>
    <t>122</t>
  </si>
  <si>
    <t>58 968</t>
  </si>
  <si>
    <t>45 831</t>
  </si>
  <si>
    <t>322</t>
  </si>
  <si>
    <t>5 516</t>
  </si>
  <si>
    <t>2 568</t>
  </si>
  <si>
    <t>1 776</t>
  </si>
  <si>
    <t>9 241</t>
  </si>
  <si>
    <t>664</t>
  </si>
  <si>
    <t>834</t>
  </si>
  <si>
    <t>729</t>
  </si>
  <si>
    <t>5 215</t>
  </si>
  <si>
    <t>2 428</t>
  </si>
  <si>
    <t>1 834</t>
  </si>
  <si>
    <t>106</t>
  </si>
  <si>
    <t>1 326</t>
  </si>
  <si>
    <t>1 020</t>
  </si>
  <si>
    <t>5 466</t>
  </si>
  <si>
    <t>2 500</t>
  </si>
  <si>
    <t>1 889</t>
  </si>
  <si>
    <t>113</t>
  </si>
  <si>
    <t>1 273</t>
  </si>
  <si>
    <t>306</t>
  </si>
  <si>
    <t>1 815</t>
  </si>
  <si>
    <t>1 294</t>
  </si>
  <si>
    <t>3 801</t>
  </si>
  <si>
    <t>1 721</t>
  </si>
  <si>
    <t>4 451</t>
  </si>
  <si>
    <t>57 762</t>
  </si>
  <si>
    <t>29 794</t>
  </si>
  <si>
    <t>1 094</t>
  </si>
  <si>
    <t>3 817</t>
  </si>
  <si>
    <t>1 770</t>
  </si>
  <si>
    <t>4 703</t>
  </si>
  <si>
    <t>386</t>
  </si>
  <si>
    <t>280 272</t>
  </si>
  <si>
    <t>29 580</t>
  </si>
  <si>
    <t>1 278</t>
  </si>
  <si>
    <t>1 049</t>
  </si>
  <si>
    <t>3 707</t>
  </si>
  <si>
    <t>1 788</t>
  </si>
  <si>
    <t>4 233</t>
  </si>
  <si>
    <t>378</t>
  </si>
  <si>
    <t>144 826</t>
  </si>
  <si>
    <t>948</t>
  </si>
  <si>
    <t>3 718</t>
  </si>
  <si>
    <t>1 778</t>
  </si>
  <si>
    <t>4 138</t>
  </si>
  <si>
    <t>370</t>
  </si>
  <si>
    <t>231 229</t>
  </si>
  <si>
    <t>1 323</t>
  </si>
  <si>
    <t>1 069</t>
  </si>
  <si>
    <t>3 858</t>
  </si>
  <si>
    <t>3 909</t>
  </si>
  <si>
    <t>374</t>
  </si>
  <si>
    <t>31 760</t>
  </si>
  <si>
    <t>912</t>
  </si>
  <si>
    <t>665</t>
  </si>
  <si>
    <t>1 946</t>
  </si>
  <si>
    <t>793</t>
  </si>
  <si>
    <t>813</t>
  </si>
  <si>
    <t>42</t>
  </si>
  <si>
    <t>48 247</t>
  </si>
  <si>
    <t>44 963</t>
  </si>
  <si>
    <t>9 775</t>
  </si>
  <si>
    <t>5 858</t>
  </si>
  <si>
    <t>1 840</t>
  </si>
  <si>
    <t>881</t>
  </si>
  <si>
    <t>38</t>
  </si>
  <si>
    <t>47 655</t>
  </si>
  <si>
    <t>44 606</t>
  </si>
  <si>
    <t>7 915</t>
  </si>
  <si>
    <t>4 840</t>
  </si>
  <si>
    <t>2 342</t>
  </si>
  <si>
    <t>902</t>
  </si>
  <si>
    <t>622</t>
  </si>
  <si>
    <t>7 944</t>
  </si>
  <si>
    <t>6 000</t>
  </si>
  <si>
    <t>2 456</t>
  </si>
  <si>
    <t>853</t>
  </si>
  <si>
    <t>618</t>
  </si>
  <si>
    <t>25</t>
  </si>
  <si>
    <t>15 393</t>
  </si>
  <si>
    <t>14 310</t>
  </si>
  <si>
    <t>7 772</t>
  </si>
  <si>
    <t>5 241</t>
  </si>
  <si>
    <t>2 539</t>
  </si>
  <si>
    <t>974</t>
  </si>
  <si>
    <t>580</t>
  </si>
  <si>
    <t>33</t>
  </si>
  <si>
    <t>7 637</t>
  </si>
  <si>
    <t>5 478</t>
  </si>
  <si>
    <t>8 678</t>
  </si>
  <si>
    <t>3 530</t>
  </si>
  <si>
    <t>13 516</t>
  </si>
  <si>
    <t>876</t>
  </si>
  <si>
    <t>66 231</t>
  </si>
  <si>
    <t>51 675</t>
  </si>
  <si>
    <t>8 484</t>
  </si>
  <si>
    <t>4 663</t>
  </si>
  <si>
    <t>8 913</t>
  </si>
  <si>
    <t>3 538</t>
  </si>
  <si>
    <t>13 511</t>
  </si>
  <si>
    <t>865</t>
  </si>
  <si>
    <t>678 085</t>
  </si>
  <si>
    <t>51 619</t>
  </si>
  <si>
    <t>8 874</t>
  </si>
  <si>
    <t>4 718</t>
  </si>
  <si>
    <t>9 053</t>
  </si>
  <si>
    <t>3 700</t>
  </si>
  <si>
    <t>12 793</t>
  </si>
  <si>
    <t>858</t>
  </si>
  <si>
    <t>591 672</t>
  </si>
  <si>
    <t>8 832</t>
  </si>
  <si>
    <t>5 099</t>
  </si>
  <si>
    <t>9 199</t>
  </si>
  <si>
    <t>3 811</t>
  </si>
  <si>
    <t>12 928</t>
  </si>
  <si>
    <t>870</t>
  </si>
  <si>
    <t>12 835</t>
  </si>
  <si>
    <t>9 150</t>
  </si>
  <si>
    <t>5 330</t>
  </si>
  <si>
    <t>9 302</t>
  </si>
  <si>
    <t>3 791</t>
  </si>
  <si>
    <t>12 458</t>
  </si>
  <si>
    <t>849</t>
  </si>
  <si>
    <t>599 975</t>
  </si>
  <si>
    <t>10 611</t>
  </si>
  <si>
    <t>6 532</t>
  </si>
  <si>
    <t>2 387</t>
  </si>
  <si>
    <t>1 139</t>
  </si>
  <si>
    <t>578</t>
  </si>
  <si>
    <t>12</t>
  </si>
  <si>
    <t>562 564</t>
  </si>
  <si>
    <t>152 808</t>
  </si>
  <si>
    <t>6 502</t>
  </si>
  <si>
    <t>4 217</t>
  </si>
  <si>
    <t>2 201</t>
  </si>
  <si>
    <t>1 071</t>
  </si>
  <si>
    <t>331</t>
  </si>
  <si>
    <t>487 937</t>
  </si>
  <si>
    <t>158 159</t>
  </si>
  <si>
    <t>6 216</t>
  </si>
  <si>
    <t>4 109</t>
  </si>
  <si>
    <t>2 299</t>
  </si>
  <si>
    <t>1 040</t>
  </si>
  <si>
    <t>16</t>
  </si>
  <si>
    <t>524 146</t>
  </si>
  <si>
    <t>4 673</t>
  </si>
  <si>
    <t>3 381</t>
  </si>
  <si>
    <t>2 262</t>
  </si>
  <si>
    <t>984</t>
  </si>
  <si>
    <t>637 252</t>
  </si>
  <si>
    <t>4 830</t>
  </si>
  <si>
    <t>3 160</t>
  </si>
  <si>
    <t>952</t>
  </si>
  <si>
    <t>101</t>
  </si>
  <si>
    <t>3</t>
  </si>
  <si>
    <t>537 755</t>
  </si>
  <si>
    <t>138 803</t>
  </si>
  <si>
    <t>5 403</t>
  </si>
  <si>
    <t>3 490</t>
  </si>
  <si>
    <t>6 979</t>
  </si>
  <si>
    <t>3 143</t>
  </si>
  <si>
    <t>6 825</t>
  </si>
  <si>
    <t>301 723</t>
  </si>
  <si>
    <t>212 241</t>
  </si>
  <si>
    <t>2 918</t>
  </si>
  <si>
    <t>1 824</t>
  </si>
  <si>
    <t>6 779</t>
  </si>
  <si>
    <t>3 201</t>
  </si>
  <si>
    <t>3 770</t>
  </si>
  <si>
    <t>188</t>
  </si>
  <si>
    <t>294 510</t>
  </si>
  <si>
    <t>204 334</t>
  </si>
  <si>
    <t>2 198</t>
  </si>
  <si>
    <t>1 472</t>
  </si>
  <si>
    <t>6 845</t>
  </si>
  <si>
    <t>3 167</t>
  </si>
  <si>
    <t>227 682</t>
  </si>
  <si>
    <t>146 116</t>
  </si>
  <si>
    <t>2 349</t>
  </si>
  <si>
    <t>1 365</t>
  </si>
  <si>
    <t>7 178</t>
  </si>
  <si>
    <t>3 175</t>
  </si>
  <si>
    <t>2 227</t>
  </si>
  <si>
    <t>194 116</t>
  </si>
  <si>
    <t>144 959</t>
  </si>
  <si>
    <t>7 485</t>
  </si>
  <si>
    <t>3 270</t>
  </si>
  <si>
    <t>2 206</t>
  </si>
  <si>
    <t>96 782</t>
  </si>
  <si>
    <t>89 724</t>
  </si>
  <si>
    <t>2 327</t>
  </si>
  <si>
    <t>1 123</t>
  </si>
  <si>
    <t>54 344</t>
  </si>
  <si>
    <t>20 779</t>
  </si>
  <si>
    <t>152 009</t>
  </si>
  <si>
    <t>5 398</t>
  </si>
  <si>
    <t>3 937 456</t>
  </si>
  <si>
    <t>1 784 956</t>
  </si>
  <si>
    <t>9 109</t>
  </si>
  <si>
    <t>6 461</t>
  </si>
  <si>
    <t>54 318</t>
  </si>
  <si>
    <t>20 694</t>
  </si>
  <si>
    <t>145 434</t>
  </si>
  <si>
    <t>5 064</t>
  </si>
  <si>
    <t>3 244 039</t>
  </si>
  <si>
    <t>1 583 485</t>
  </si>
  <si>
    <t>8 445</t>
  </si>
  <si>
    <t>6 076</t>
  </si>
  <si>
    <t>54 884</t>
  </si>
  <si>
    <t>20 347</t>
  </si>
  <si>
    <t>137 396</t>
  </si>
  <si>
    <t>4 281</t>
  </si>
  <si>
    <t>2 669 801</t>
  </si>
  <si>
    <t>1 097 951</t>
  </si>
  <si>
    <t>9 204</t>
  </si>
  <si>
    <t>6 343</t>
  </si>
  <si>
    <t>55 344</t>
  </si>
  <si>
    <t>21 228</t>
  </si>
  <si>
    <t>133 229</t>
  </si>
  <si>
    <t>4 075</t>
  </si>
  <si>
    <t>2 724 056</t>
  </si>
  <si>
    <t>1 046 137</t>
  </si>
  <si>
    <t>9 051</t>
  </si>
  <si>
    <t>6 612</t>
  </si>
  <si>
    <t>51 747</t>
  </si>
  <si>
    <t>19 777</t>
  </si>
  <si>
    <t>127 209</t>
  </si>
  <si>
    <t>3 641</t>
  </si>
  <si>
    <t>2 622 350</t>
  </si>
  <si>
    <t>1 296 440</t>
  </si>
  <si>
    <t>9 166</t>
  </si>
  <si>
    <t>6 163</t>
  </si>
  <si>
    <t>10 787</t>
  </si>
  <si>
    <t>4 253</t>
  </si>
  <si>
    <t>41 524</t>
  </si>
  <si>
    <t>1 965</t>
  </si>
  <si>
    <t>356 022</t>
  </si>
  <si>
    <t>288 594</t>
  </si>
  <si>
    <t>1 583</t>
  </si>
  <si>
    <t>1 029</t>
  </si>
  <si>
    <t>10 791</t>
  </si>
  <si>
    <t>4 103</t>
  </si>
  <si>
    <t>41 172</t>
  </si>
  <si>
    <t>371 080</t>
  </si>
  <si>
    <t>298 753</t>
  </si>
  <si>
    <t>1 121</t>
  </si>
  <si>
    <t>886</t>
  </si>
  <si>
    <t>11 148</t>
  </si>
  <si>
    <t>4 061</t>
  </si>
  <si>
    <t>40 380</t>
  </si>
  <si>
    <t>1 497</t>
  </si>
  <si>
    <t>174 865</t>
  </si>
  <si>
    <t>145 810</t>
  </si>
  <si>
    <t>1 622</t>
  </si>
  <si>
    <t>11 420</t>
  </si>
  <si>
    <t>4 069</t>
  </si>
  <si>
    <t>40 746</t>
  </si>
  <si>
    <t>1 349</t>
  </si>
  <si>
    <t>261 729</t>
  </si>
  <si>
    <t>174 113</t>
  </si>
  <si>
    <t>10 918</t>
  </si>
  <si>
    <t>3 816</t>
  </si>
  <si>
    <t>26 731</t>
  </si>
  <si>
    <t>976</t>
  </si>
  <si>
    <t>203 527</t>
  </si>
  <si>
    <t>168 730</t>
  </si>
  <si>
    <t>1 892</t>
  </si>
  <si>
    <t>1 199</t>
  </si>
  <si>
    <t>7 567</t>
  </si>
  <si>
    <t>2 988</t>
  </si>
  <si>
    <t>34 481</t>
  </si>
  <si>
    <t>723</t>
  </si>
  <si>
    <t>518 198</t>
  </si>
  <si>
    <t>329 477</t>
  </si>
  <si>
    <t>3 752</t>
  </si>
  <si>
    <t>2 746</t>
  </si>
  <si>
    <t>7 302</t>
  </si>
  <si>
    <t>3 022</t>
  </si>
  <si>
    <t>35 692</t>
  </si>
  <si>
    <t>700</t>
  </si>
  <si>
    <t>513 064</t>
  </si>
  <si>
    <t>313 211</t>
  </si>
  <si>
    <t>3 661</t>
  </si>
  <si>
    <t>2 753</t>
  </si>
  <si>
    <t>7 652</t>
  </si>
  <si>
    <t>34 684</t>
  </si>
  <si>
    <t>609</t>
  </si>
  <si>
    <t>430 131</t>
  </si>
  <si>
    <t>250 844</t>
  </si>
  <si>
    <t>3 920</t>
  </si>
  <si>
    <t>2 776</t>
  </si>
  <si>
    <t>7 984</t>
  </si>
  <si>
    <t>3 055</t>
  </si>
  <si>
    <t>32 351</t>
  </si>
  <si>
    <t>595</t>
  </si>
  <si>
    <t>489 297</t>
  </si>
  <si>
    <t>140 369</t>
  </si>
  <si>
    <t>3 744</t>
  </si>
  <si>
    <t>2 643</t>
  </si>
  <si>
    <t>7 546</t>
  </si>
  <si>
    <t>2 880</t>
  </si>
  <si>
    <t>26 556</t>
  </si>
  <si>
    <t>571 033</t>
  </si>
  <si>
    <t>218 748</t>
  </si>
  <si>
    <t>3 623</t>
  </si>
  <si>
    <t>2 554</t>
  </si>
  <si>
    <t>5 646</t>
  </si>
  <si>
    <t>2 019</t>
  </si>
  <si>
    <t>18 342</t>
  </si>
  <si>
    <t>1 561</t>
  </si>
  <si>
    <t>1 118 692</t>
  </si>
  <si>
    <t>521 233</t>
  </si>
  <si>
    <t>1 445</t>
  </si>
  <si>
    <t>1 086</t>
  </si>
  <si>
    <t>5 563</t>
  </si>
  <si>
    <t>2 045</t>
  </si>
  <si>
    <t>14 736</t>
  </si>
  <si>
    <t>1 503</t>
  </si>
  <si>
    <t>803 031</t>
  </si>
  <si>
    <t>384 094</t>
  </si>
  <si>
    <t>1 414</t>
  </si>
  <si>
    <t>1 021</t>
  </si>
  <si>
    <t>6 025</t>
  </si>
  <si>
    <t>2 100</t>
  </si>
  <si>
    <t>14 118</t>
  </si>
  <si>
    <t>1 470</t>
  </si>
  <si>
    <t>974 125</t>
  </si>
  <si>
    <t>320 197</t>
  </si>
  <si>
    <t>1 383</t>
  </si>
  <si>
    <t>965</t>
  </si>
  <si>
    <t>5 664</t>
  </si>
  <si>
    <t>2 072</t>
  </si>
  <si>
    <t>22 249</t>
  </si>
  <si>
    <t>1 466</t>
  </si>
  <si>
    <t>804 461</t>
  </si>
  <si>
    <t>379 665</t>
  </si>
  <si>
    <t>1 559</t>
  </si>
  <si>
    <t>1 180</t>
  </si>
  <si>
    <t>5 714</t>
  </si>
  <si>
    <t>2 014</t>
  </si>
  <si>
    <t>29 045</t>
  </si>
  <si>
    <t>944 867</t>
  </si>
  <si>
    <t>451 895</t>
  </si>
  <si>
    <t>1 153</t>
  </si>
  <si>
    <t>845</t>
  </si>
  <si>
    <t>15 745</t>
  </si>
  <si>
    <t>6 243</t>
  </si>
  <si>
    <t>49 137</t>
  </si>
  <si>
    <t>626 927</t>
  </si>
  <si>
    <t>528 386</t>
  </si>
  <si>
    <t>1 008</t>
  </si>
  <si>
    <t>636</t>
  </si>
  <si>
    <t>16 142</t>
  </si>
  <si>
    <t>6 196</t>
  </si>
  <si>
    <t>46 012</t>
  </si>
  <si>
    <t>542 711</t>
  </si>
  <si>
    <t>470 161</t>
  </si>
  <si>
    <t>1 068</t>
  </si>
  <si>
    <t>15 400</t>
  </si>
  <si>
    <t>5 832</t>
  </si>
  <si>
    <t>45 304</t>
  </si>
  <si>
    <t>652 568</t>
  </si>
  <si>
    <t>381 030</t>
  </si>
  <si>
    <t>1 078</t>
  </si>
  <si>
    <t>606</t>
  </si>
  <si>
    <t>16 648</t>
  </si>
  <si>
    <t>6 811</t>
  </si>
  <si>
    <t>34 255</t>
  </si>
  <si>
    <t>584</t>
  </si>
  <si>
    <t>350 700</t>
  </si>
  <si>
    <t>350 404</t>
  </si>
  <si>
    <t>1 092</t>
  </si>
  <si>
    <t>597</t>
  </si>
  <si>
    <t>13 592</t>
  </si>
  <si>
    <t>5 781</t>
  </si>
  <si>
    <t>41 697</t>
  </si>
  <si>
    <t>455 575</t>
  </si>
  <si>
    <t>455 547</t>
  </si>
  <si>
    <t>1 235</t>
  </si>
  <si>
    <t>613</t>
  </si>
  <si>
    <t>3 066</t>
  </si>
  <si>
    <t>360</t>
  </si>
  <si>
    <t>3 154</t>
  </si>
  <si>
    <t>50 100</t>
  </si>
  <si>
    <t>36 836</t>
  </si>
  <si>
    <t>634</t>
  </si>
  <si>
    <t>503</t>
  </si>
  <si>
    <t>3 209</t>
  </si>
  <si>
    <t>380</t>
  </si>
  <si>
    <t>3 157</t>
  </si>
  <si>
    <t>117</t>
  </si>
  <si>
    <t>445</t>
  </si>
  <si>
    <t>300</t>
  </si>
  <si>
    <t>3 098</t>
  </si>
  <si>
    <t>340</t>
  </si>
  <si>
    <t>506</t>
  </si>
  <si>
    <t>195</t>
  </si>
  <si>
    <t>146</t>
  </si>
  <si>
    <t>2 899</t>
  </si>
  <si>
    <t>483</t>
  </si>
  <si>
    <t>722</t>
  </si>
  <si>
    <t>4 382</t>
  </si>
  <si>
    <t>1 524</t>
  </si>
  <si>
    <t>215</t>
  </si>
  <si>
    <t>169</t>
  </si>
  <si>
    <t>3 425</t>
  </si>
  <si>
    <t>543</t>
  </si>
  <si>
    <t>663</t>
  </si>
  <si>
    <t>221</t>
  </si>
  <si>
    <t>193</t>
  </si>
  <si>
    <t>9 344</t>
  </si>
  <si>
    <t>4 034</t>
  </si>
  <si>
    <t>4 285</t>
  </si>
  <si>
    <t>1 221 989</t>
  </si>
  <si>
    <t>47 818</t>
  </si>
  <si>
    <t>270</t>
  </si>
  <si>
    <t>173</t>
  </si>
  <si>
    <t>9 213</t>
  </si>
  <si>
    <t>4 046</t>
  </si>
  <si>
    <t>3 867</t>
  </si>
  <si>
    <t>918 525</t>
  </si>
  <si>
    <t>9 246</t>
  </si>
  <si>
    <t>4 044</t>
  </si>
  <si>
    <t>2 322</t>
  </si>
  <si>
    <t>65</t>
  </si>
  <si>
    <t>436 570</t>
  </si>
  <si>
    <t>358</t>
  </si>
  <si>
    <t>196</t>
  </si>
  <si>
    <t>9 010</t>
  </si>
  <si>
    <t>3 842</t>
  </si>
  <si>
    <t>2 731</t>
  </si>
  <si>
    <t>813 487</t>
  </si>
  <si>
    <t>62</t>
  </si>
  <si>
    <t>271</t>
  </si>
  <si>
    <t>8 702</t>
  </si>
  <si>
    <t>3 795</t>
  </si>
  <si>
    <t>2 364</t>
  </si>
  <si>
    <t>440 274</t>
  </si>
  <si>
    <t>302</t>
  </si>
  <si>
    <t>2 189</t>
  </si>
  <si>
    <t>882</t>
  </si>
  <si>
    <t>11</t>
  </si>
  <si>
    <t>45 528</t>
  </si>
  <si>
    <t>32 612</t>
  </si>
  <si>
    <t>417</t>
  </si>
  <si>
    <t>288</t>
  </si>
  <si>
    <t>2 098</t>
  </si>
  <si>
    <t>798</t>
  </si>
  <si>
    <t>468</t>
  </si>
  <si>
    <t>285</t>
  </si>
  <si>
    <t>2 315</t>
  </si>
  <si>
    <t>1 052</t>
  </si>
  <si>
    <t>7</t>
  </si>
  <si>
    <t>648</t>
  </si>
  <si>
    <t>1 719</t>
  </si>
  <si>
    <t>896</t>
  </si>
  <si>
    <t>175</t>
  </si>
  <si>
    <t>14</t>
  </si>
  <si>
    <t>642</t>
  </si>
  <si>
    <t>1 850</t>
  </si>
  <si>
    <t>153</t>
  </si>
  <si>
    <t>51</t>
  </si>
  <si>
    <t>740</t>
  </si>
  <si>
    <t>141 228</t>
  </si>
  <si>
    <t>64 300</t>
  </si>
  <si>
    <t>83 070</t>
  </si>
  <si>
    <t>7 921</t>
  </si>
  <si>
    <t>2 524 318</t>
  </si>
  <si>
    <t>1 537 895</t>
  </si>
  <si>
    <t>194 800</t>
  </si>
  <si>
    <t>129 518</t>
  </si>
  <si>
    <t>138 710</t>
  </si>
  <si>
    <t>63 270</t>
  </si>
  <si>
    <t>78 271</t>
  </si>
  <si>
    <t>7 238</t>
  </si>
  <si>
    <t>3 789 290</t>
  </si>
  <si>
    <t>1 481 455</t>
  </si>
  <si>
    <t>178 468</t>
  </si>
  <si>
    <t>123 852</t>
  </si>
  <si>
    <t>140 024</t>
  </si>
  <si>
    <t>62 686</t>
  </si>
  <si>
    <t>56 929</t>
  </si>
  <si>
    <t>6 145</t>
  </si>
  <si>
    <t>2 848 419</t>
  </si>
  <si>
    <t>923 789</t>
  </si>
  <si>
    <t>164 519</t>
  </si>
  <si>
    <t>113 793</t>
  </si>
  <si>
    <t>140 299</t>
  </si>
  <si>
    <t>63 402</t>
  </si>
  <si>
    <t>20 644</t>
  </si>
  <si>
    <t>1 095</t>
  </si>
  <si>
    <t>3 275 118</t>
  </si>
  <si>
    <t>929 819</t>
  </si>
  <si>
    <t>165 237</t>
  </si>
  <si>
    <t>112 105</t>
  </si>
  <si>
    <t>140 914</t>
  </si>
  <si>
    <t>63 531</t>
  </si>
  <si>
    <t>13 266</t>
  </si>
  <si>
    <t>3 459 308</t>
  </si>
  <si>
    <t>843 329</t>
  </si>
  <si>
    <t>170 726</t>
  </si>
  <si>
    <t>114 546</t>
  </si>
  <si>
    <t>65 351</t>
  </si>
  <si>
    <t>30 110</t>
  </si>
  <si>
    <t>9 982</t>
  </si>
  <si>
    <t>222</t>
  </si>
  <si>
    <t>1 369 306</t>
  </si>
  <si>
    <t>621 315</t>
  </si>
  <si>
    <t>82 542</t>
  </si>
  <si>
    <t>56 148</t>
  </si>
  <si>
    <t>65 151</t>
  </si>
  <si>
    <t>29 653</t>
  </si>
  <si>
    <t>8 578</t>
  </si>
  <si>
    <t>990 977</t>
  </si>
  <si>
    <t>612 255</t>
  </si>
  <si>
    <t>78 612</t>
  </si>
  <si>
    <t>54 556</t>
  </si>
  <si>
    <t>66 526</t>
  </si>
  <si>
    <t>29 756</t>
  </si>
  <si>
    <t>1 975</t>
  </si>
  <si>
    <t>914 518</t>
  </si>
  <si>
    <t>390 078</t>
  </si>
  <si>
    <t>76 371</t>
  </si>
  <si>
    <t>52 091</t>
  </si>
  <si>
    <t>65 084</t>
  </si>
  <si>
    <t>29 619</t>
  </si>
  <si>
    <t>1 876</t>
  </si>
  <si>
    <t>54</t>
  </si>
  <si>
    <t>905 796</t>
  </si>
  <si>
    <t>387 178</t>
  </si>
  <si>
    <t>74 371</t>
  </si>
  <si>
    <t>50 778</t>
  </si>
  <si>
    <t>65 966</t>
  </si>
  <si>
    <t>29 746</t>
  </si>
  <si>
    <t>1 931</t>
  </si>
  <si>
    <t>95</t>
  </si>
  <si>
    <t>1 073 197</t>
  </si>
  <si>
    <t>376 878</t>
  </si>
  <si>
    <t>79 232</t>
  </si>
  <si>
    <t>52 643</t>
  </si>
  <si>
    <t>1 167</t>
  </si>
  <si>
    <t>6</t>
  </si>
  <si>
    <t>21 291</t>
  </si>
  <si>
    <t>17 700</t>
  </si>
  <si>
    <t>1 234</t>
  </si>
  <si>
    <t>925</t>
  </si>
  <si>
    <t>1 154</t>
  </si>
  <si>
    <t>505</t>
  </si>
  <si>
    <t>1 226</t>
  </si>
  <si>
    <t>913</t>
  </si>
  <si>
    <t>1 310</t>
  </si>
  <si>
    <t>519</t>
  </si>
  <si>
    <t>955</t>
  </si>
  <si>
    <t>1 284</t>
  </si>
  <si>
    <t>464</t>
  </si>
  <si>
    <t>1 247</t>
  </si>
  <si>
    <t>973</t>
  </si>
  <si>
    <t>1 014</t>
  </si>
  <si>
    <t>20</t>
  </si>
  <si>
    <t>989</t>
  </si>
  <si>
    <t>3 534</t>
  </si>
  <si>
    <t>1 615</t>
  </si>
  <si>
    <t>51 238</t>
  </si>
  <si>
    <t>46 091</t>
  </si>
  <si>
    <t>8 545</t>
  </si>
  <si>
    <t>6 087</t>
  </si>
  <si>
    <t>3 408</t>
  </si>
  <si>
    <t>1 654</t>
  </si>
  <si>
    <t>730</t>
  </si>
  <si>
    <t>64 538</t>
  </si>
  <si>
    <t>8 490</t>
  </si>
  <si>
    <t>6 197</t>
  </si>
  <si>
    <t>3 231</t>
  </si>
  <si>
    <t>1 496</t>
  </si>
  <si>
    <t>125</t>
  </si>
  <si>
    <t>38 499</t>
  </si>
  <si>
    <t>7 916</t>
  </si>
  <si>
    <t>3 303</t>
  </si>
  <si>
    <t>1 462</t>
  </si>
  <si>
    <t>157</t>
  </si>
  <si>
    <t>7 611</t>
  </si>
  <si>
    <t>5 354</t>
  </si>
  <si>
    <t>3 386</t>
  </si>
  <si>
    <t>1 469</t>
  </si>
  <si>
    <t>7 638</t>
  </si>
  <si>
    <t>5 767</t>
  </si>
  <si>
    <t>5 645</t>
  </si>
  <si>
    <t>2 483</t>
  </si>
  <si>
    <t>857</t>
  </si>
  <si>
    <t>19 669</t>
  </si>
  <si>
    <t>17 415</t>
  </si>
  <si>
    <t>8 579</t>
  </si>
  <si>
    <t>5 541</t>
  </si>
  <si>
    <t>2 488</t>
  </si>
  <si>
    <t>7 733</t>
  </si>
  <si>
    <t>5 386</t>
  </si>
  <si>
    <t>5 789</t>
  </si>
  <si>
    <t>2 559</t>
  </si>
  <si>
    <t>44</t>
  </si>
  <si>
    <t>6 582</t>
  </si>
  <si>
    <t>4 627</t>
  </si>
  <si>
    <t>5 590</t>
  </si>
  <si>
    <t>2 564</t>
  </si>
  <si>
    <t>73</t>
  </si>
  <si>
    <t>6 497</t>
  </si>
  <si>
    <t>4 574</t>
  </si>
  <si>
    <t>5 633</t>
  </si>
  <si>
    <t>2 509</t>
  </si>
  <si>
    <t>6 832</t>
  </si>
  <si>
    <t>4 829</t>
  </si>
  <si>
    <t>1 295</t>
  </si>
  <si>
    <t>575</t>
  </si>
  <si>
    <t>66</t>
  </si>
  <si>
    <t>18 784</t>
  </si>
  <si>
    <t>16 165</t>
  </si>
  <si>
    <t>875</t>
  </si>
  <si>
    <t>1 248</t>
  </si>
  <si>
    <t>520</t>
  </si>
  <si>
    <t>25 927</t>
  </si>
  <si>
    <t>1 174</t>
  </si>
  <si>
    <t>1 411</t>
  </si>
  <si>
    <t>601</t>
  </si>
  <si>
    <t>1 127</t>
  </si>
  <si>
    <t>768</t>
  </si>
  <si>
    <t>1 516</t>
  </si>
  <si>
    <t>639</t>
  </si>
  <si>
    <t>983</t>
  </si>
  <si>
    <t>697</t>
  </si>
  <si>
    <t>1 512</t>
  </si>
  <si>
    <t>625</t>
  </si>
  <si>
    <t>63</t>
  </si>
  <si>
    <t>993</t>
  </si>
  <si>
    <t>776</t>
  </si>
  <si>
    <t>15 268</t>
  </si>
  <si>
    <t>6 876</t>
  </si>
  <si>
    <t>959</t>
  </si>
  <si>
    <t>205 521</t>
  </si>
  <si>
    <t>202 573</t>
  </si>
  <si>
    <t>18 710</t>
  </si>
  <si>
    <t>12 365</t>
  </si>
  <si>
    <t>15 150</t>
  </si>
  <si>
    <t>6 755</t>
  </si>
  <si>
    <t>988</t>
  </si>
  <si>
    <t>15</t>
  </si>
  <si>
    <t>188 282</t>
  </si>
  <si>
    <t>185 334</t>
  </si>
  <si>
    <t>16 360</t>
  </si>
  <si>
    <t>11 520</t>
  </si>
  <si>
    <t>15 217</t>
  </si>
  <si>
    <t>6 912</t>
  </si>
  <si>
    <t>486</t>
  </si>
  <si>
    <t>19</t>
  </si>
  <si>
    <t>160 791</t>
  </si>
  <si>
    <t>19 645</t>
  </si>
  <si>
    <t>13 360</t>
  </si>
  <si>
    <t>14 678</t>
  </si>
  <si>
    <t>6 908</t>
  </si>
  <si>
    <t>547</t>
  </si>
  <si>
    <t>173 554</t>
  </si>
  <si>
    <t>173 552</t>
  </si>
  <si>
    <t>18 977</t>
  </si>
  <si>
    <t>12 748</t>
  </si>
  <si>
    <t>14 947</t>
  </si>
  <si>
    <t>6 961</t>
  </si>
  <si>
    <t>146 725</t>
  </si>
  <si>
    <t>146 724</t>
  </si>
  <si>
    <t>19 409</t>
  </si>
  <si>
    <t>12 889</t>
  </si>
  <si>
    <t>5 841</t>
  </si>
  <si>
    <t>2 866</t>
  </si>
  <si>
    <t>1 165</t>
  </si>
  <si>
    <t>235 808</t>
  </si>
  <si>
    <t>77 957</t>
  </si>
  <si>
    <t>9 491</t>
  </si>
  <si>
    <t>6 114</t>
  </si>
  <si>
    <t>5 821</t>
  </si>
  <si>
    <t>1 152</t>
  </si>
  <si>
    <t>234 741</t>
  </si>
  <si>
    <t>78 658</t>
  </si>
  <si>
    <t>9 347</t>
  </si>
  <si>
    <t>5 932</t>
  </si>
  <si>
    <t>6 854</t>
  </si>
  <si>
    <t>3 070</t>
  </si>
  <si>
    <t>467</t>
  </si>
  <si>
    <t>176 954</t>
  </si>
  <si>
    <t>49 353</t>
  </si>
  <si>
    <t>9 486</t>
  </si>
  <si>
    <t>6 006</t>
  </si>
  <si>
    <t>6 801</t>
  </si>
  <si>
    <t>2 958</t>
  </si>
  <si>
    <t>10</t>
  </si>
  <si>
    <t>185 113</t>
  </si>
  <si>
    <t>9 178</t>
  </si>
  <si>
    <t>6 263</t>
  </si>
  <si>
    <t>7 503</t>
  </si>
  <si>
    <t>3 183</t>
  </si>
  <si>
    <t>394</t>
  </si>
  <si>
    <t>149 324</t>
  </si>
  <si>
    <t>47 074</t>
  </si>
  <si>
    <t>10 967</t>
  </si>
  <si>
    <t>12 526</t>
  </si>
  <si>
    <t>5 924</t>
  </si>
  <si>
    <t>2 673</t>
  </si>
  <si>
    <t>78</t>
  </si>
  <si>
    <t>35 475</t>
  </si>
  <si>
    <t>31 114</t>
  </si>
  <si>
    <t>6 896</t>
  </si>
  <si>
    <t>4 910</t>
  </si>
  <si>
    <t>12 307</t>
  </si>
  <si>
    <t>5 594</t>
  </si>
  <si>
    <t>1 450</t>
  </si>
  <si>
    <t>35 461</t>
  </si>
  <si>
    <t>31 104</t>
  </si>
  <si>
    <t>6 377</t>
  </si>
  <si>
    <t>4 511</t>
  </si>
  <si>
    <t>11 235</t>
  </si>
  <si>
    <t>4 930</t>
  </si>
  <si>
    <t>5 487</t>
  </si>
  <si>
    <t>3 833</t>
  </si>
  <si>
    <t>11 305</t>
  </si>
  <si>
    <t>5 028</t>
  </si>
  <si>
    <t>46</t>
  </si>
  <si>
    <t>103</t>
  </si>
  <si>
    <t>5 769</t>
  </si>
  <si>
    <t>11 064</t>
  </si>
  <si>
    <t>4 986</t>
  </si>
  <si>
    <t>75</t>
  </si>
  <si>
    <t>70</t>
  </si>
  <si>
    <t>6 315</t>
  </si>
  <si>
    <t>3 633</t>
  </si>
  <si>
    <t>3 396</t>
  </si>
  <si>
    <t>1 596</t>
  </si>
  <si>
    <t>774</t>
  </si>
  <si>
    <t>56 577</t>
  </si>
  <si>
    <t>54 868</t>
  </si>
  <si>
    <t>12 293</t>
  </si>
  <si>
    <t>8 007</t>
  </si>
  <si>
    <t>3 486</t>
  </si>
  <si>
    <t>1 692</t>
  </si>
  <si>
    <t>789</t>
  </si>
  <si>
    <t>105 983</t>
  </si>
  <si>
    <t>68 152</t>
  </si>
  <si>
    <t>12 143</t>
  </si>
  <si>
    <t>8 020</t>
  </si>
  <si>
    <t>3 800</t>
  </si>
  <si>
    <t>1 888</t>
  </si>
  <si>
    <t>333</t>
  </si>
  <si>
    <t>10 202</t>
  </si>
  <si>
    <t>6 703</t>
  </si>
  <si>
    <t>3 820</t>
  </si>
  <si>
    <t>1 916</t>
  </si>
  <si>
    <t>9 479</t>
  </si>
  <si>
    <t>6 171</t>
  </si>
  <si>
    <t>3 913</t>
  </si>
  <si>
    <t>1 956</t>
  </si>
  <si>
    <t>319</t>
  </si>
  <si>
    <t>10 061</t>
  </si>
  <si>
    <t>6 311</t>
  </si>
  <si>
    <t>4 514</t>
  </si>
  <si>
    <t>2 382</t>
  </si>
  <si>
    <t>428</t>
  </si>
  <si>
    <t>310 649</t>
  </si>
  <si>
    <t>83 147</t>
  </si>
  <si>
    <t>3 106</t>
  </si>
  <si>
    <t>2 047</t>
  </si>
  <si>
    <t>4 334</t>
  </si>
  <si>
    <t>2 388</t>
  </si>
  <si>
    <t>156 633</t>
  </si>
  <si>
    <t>77 341</t>
  </si>
  <si>
    <t>1 959</t>
  </si>
  <si>
    <t>4 668</t>
  </si>
  <si>
    <t>2 525</t>
  </si>
  <si>
    <t>28</t>
  </si>
  <si>
    <t>136 319</t>
  </si>
  <si>
    <t>2 467</t>
  </si>
  <si>
    <t>1 520</t>
  </si>
  <si>
    <t>3 925</t>
  </si>
  <si>
    <t>2 249</t>
  </si>
  <si>
    <t>118</t>
  </si>
  <si>
    <t>26</t>
  </si>
  <si>
    <t>272 388</t>
  </si>
  <si>
    <t>1 741</t>
  </si>
  <si>
    <t>939</t>
  </si>
  <si>
    <t>3 940</t>
  </si>
  <si>
    <t>2 264</t>
  </si>
  <si>
    <t>351 545</t>
  </si>
  <si>
    <t>1 919</t>
  </si>
  <si>
    <t>1 119</t>
  </si>
  <si>
    <t>6 929</t>
  </si>
  <si>
    <t>3 203</t>
  </si>
  <si>
    <t>1 312</t>
  </si>
  <si>
    <t>19 940</t>
  </si>
  <si>
    <t>16 600</t>
  </si>
  <si>
    <t>4 586</t>
  </si>
  <si>
    <t>3 577</t>
  </si>
  <si>
    <t>7 109</t>
  </si>
  <si>
    <t>3 186</t>
  </si>
  <si>
    <t>1 106</t>
  </si>
  <si>
    <t>4 879</t>
  </si>
  <si>
    <t>3 929</t>
  </si>
  <si>
    <t>7 085</t>
  </si>
  <si>
    <t>2 970</t>
  </si>
  <si>
    <t>27</t>
  </si>
  <si>
    <t>250</t>
  </si>
  <si>
    <t>238</t>
  </si>
  <si>
    <t>5 689</t>
  </si>
  <si>
    <t>4 090</t>
  </si>
  <si>
    <t>7 014</t>
  </si>
  <si>
    <t>3 012</t>
  </si>
  <si>
    <t>284</t>
  </si>
  <si>
    <t>5 907</t>
  </si>
  <si>
    <t>4 181</t>
  </si>
  <si>
    <t>7 275</t>
  </si>
  <si>
    <t>3 035</t>
  </si>
  <si>
    <t>32</t>
  </si>
  <si>
    <t>893</t>
  </si>
  <si>
    <t>824</t>
  </si>
  <si>
    <t>6 668</t>
  </si>
  <si>
    <t>4 720</t>
  </si>
  <si>
    <t>5 236</t>
  </si>
  <si>
    <t>2 084</t>
  </si>
  <si>
    <t>635</t>
  </si>
  <si>
    <t>394 354</t>
  </si>
  <si>
    <t>57 685</t>
  </si>
  <si>
    <t>7 979</t>
  </si>
  <si>
    <t>5 216</t>
  </si>
  <si>
    <t>5 593</t>
  </si>
  <si>
    <t>695</t>
  </si>
  <si>
    <t>118 512</t>
  </si>
  <si>
    <t>57 695</t>
  </si>
  <si>
    <t>8 196</t>
  </si>
  <si>
    <t>5 140</t>
  </si>
  <si>
    <t>5 926</t>
  </si>
  <si>
    <t>2 286</t>
  </si>
  <si>
    <t>316 767</t>
  </si>
  <si>
    <t>6 558</t>
  </si>
  <si>
    <t>4 666</t>
  </si>
  <si>
    <t>5 848</t>
  </si>
  <si>
    <t>2 419</t>
  </si>
  <si>
    <t>228</t>
  </si>
  <si>
    <t>220 452</t>
  </si>
  <si>
    <t>6 982</t>
  </si>
  <si>
    <t>5 062</t>
  </si>
  <si>
    <t>5 779</t>
  </si>
  <si>
    <t>2 304</t>
  </si>
  <si>
    <t>68</t>
  </si>
  <si>
    <t>217 618</t>
  </si>
  <si>
    <t>7 104</t>
  </si>
  <si>
    <t>4 649</t>
  </si>
  <si>
    <t>75 877</t>
  </si>
  <si>
    <t>34 190</t>
  </si>
  <si>
    <t>73 088</t>
  </si>
  <si>
    <t>7 699</t>
  </si>
  <si>
    <t>1 155 012</t>
  </si>
  <si>
    <t>916 580</t>
  </si>
  <si>
    <t>112 258</t>
  </si>
  <si>
    <t>73 370</t>
  </si>
  <si>
    <t>73 559</t>
  </si>
  <si>
    <t>33 617</t>
  </si>
  <si>
    <t>69 693</t>
  </si>
  <si>
    <t>7 028</t>
  </si>
  <si>
    <t>2 798 313</t>
  </si>
  <si>
    <t>869 200</t>
  </si>
  <si>
    <t>99 856</t>
  </si>
  <si>
    <t>69 296</t>
  </si>
  <si>
    <t>73 498</t>
  </si>
  <si>
    <t>32 930</t>
  </si>
  <si>
    <t>54 954</t>
  </si>
  <si>
    <t>6 028</t>
  </si>
  <si>
    <t>1 933 901</t>
  </si>
  <si>
    <t>533 711</t>
  </si>
  <si>
    <t>88 148</t>
  </si>
  <si>
    <t>61 702</t>
  </si>
  <si>
    <t>75 215</t>
  </si>
  <si>
    <t>33 783</t>
  </si>
  <si>
    <t>18 768</t>
  </si>
  <si>
    <t>1 041</t>
  </si>
  <si>
    <t>2 369 322</t>
  </si>
  <si>
    <t>542 641</t>
  </si>
  <si>
    <t>90 866</t>
  </si>
  <si>
    <t>61 327</t>
  </si>
  <si>
    <t>74 948</t>
  </si>
  <si>
    <t>33 785</t>
  </si>
  <si>
    <t>11 335</t>
  </si>
  <si>
    <t>982</t>
  </si>
  <si>
    <t>2 386 111</t>
  </si>
  <si>
    <t>466 451</t>
  </si>
  <si>
    <t>91 494</t>
  </si>
  <si>
    <t>61 903</t>
  </si>
  <si>
    <t>5 629</t>
  </si>
  <si>
    <t>2 573</t>
  </si>
  <si>
    <t>477</t>
  </si>
  <si>
    <t>29 046</t>
  </si>
  <si>
    <t>25 056</t>
  </si>
  <si>
    <t>16 478</t>
  </si>
  <si>
    <t>10 715</t>
  </si>
  <si>
    <t>5 558</t>
  </si>
  <si>
    <t>2 655</t>
  </si>
  <si>
    <t>29 059</t>
  </si>
  <si>
    <t>25 080</t>
  </si>
  <si>
    <t>16 581</t>
  </si>
  <si>
    <t>10 535</t>
  </si>
  <si>
    <t>5 084</t>
  </si>
  <si>
    <t>2 331</t>
  </si>
  <si>
    <t>197</t>
  </si>
  <si>
    <t>15 128</t>
  </si>
  <si>
    <t>10 066</t>
  </si>
  <si>
    <t>2 371</t>
  </si>
  <si>
    <t>4 180</t>
  </si>
  <si>
    <t>16 020</t>
  </si>
  <si>
    <t>10 201</t>
  </si>
  <si>
    <t>5 295</t>
  </si>
  <si>
    <t>2 546</t>
  </si>
  <si>
    <t>141</t>
  </si>
  <si>
    <t>15 670</t>
  </si>
  <si>
    <t>10 443</t>
  </si>
  <si>
    <t>2 686</t>
  </si>
  <si>
    <t>1 402</t>
  </si>
  <si>
    <t>6 431</t>
  </si>
  <si>
    <t>6 430</t>
  </si>
  <si>
    <t>2 784</t>
  </si>
  <si>
    <t>1 749</t>
  </si>
  <si>
    <t>2 478</t>
  </si>
  <si>
    <t>1 306</t>
  </si>
  <si>
    <t>2 740</t>
  </si>
  <si>
    <t>1 715</t>
  </si>
  <si>
    <t>2 469</t>
  </si>
  <si>
    <t>1 242</t>
  </si>
  <si>
    <t>50</t>
  </si>
  <si>
    <t>1 265</t>
  </si>
  <si>
    <t>2 496</t>
  </si>
  <si>
    <t>1 267</t>
  </si>
  <si>
    <t>79</t>
  </si>
  <si>
    <t>1 313</t>
  </si>
  <si>
    <t>1 254</t>
  </si>
  <si>
    <t>2 497</t>
  </si>
  <si>
    <t>1 259</t>
  </si>
  <si>
    <t>1 297</t>
  </si>
  <si>
    <t>1 171</t>
  </si>
  <si>
    <t>7 535</t>
  </si>
  <si>
    <t>3 263</t>
  </si>
  <si>
    <t>1 176</t>
  </si>
  <si>
    <t>23 214</t>
  </si>
  <si>
    <t>20 733</t>
  </si>
  <si>
    <t>19 188</t>
  </si>
  <si>
    <t>11 555</t>
  </si>
  <si>
    <t>7 350</t>
  </si>
  <si>
    <t>3 410</t>
  </si>
  <si>
    <t>17 440</t>
  </si>
  <si>
    <t>11 170</t>
  </si>
  <si>
    <t>7 298</t>
  </si>
  <si>
    <t>3 606</t>
  </si>
  <si>
    <t>17 561</t>
  </si>
  <si>
    <t>11 724</t>
  </si>
  <si>
    <t>7 442</t>
  </si>
  <si>
    <t>3 890</t>
  </si>
  <si>
    <t>184</t>
  </si>
  <si>
    <t>15 549</t>
  </si>
  <si>
    <t>10 463</t>
  </si>
  <si>
    <t>7 245</t>
  </si>
  <si>
    <t>170</t>
  </si>
  <si>
    <t>16 146</t>
  </si>
  <si>
    <t>10 704</t>
  </si>
  <si>
    <t>4 671</t>
  </si>
  <si>
    <t>2 468</t>
  </si>
  <si>
    <t>2 151</t>
  </si>
  <si>
    <t>20 530</t>
  </si>
  <si>
    <t>17 877</t>
  </si>
  <si>
    <t>12 183</t>
  </si>
  <si>
    <t>8 185</t>
  </si>
  <si>
    <t>4 749</t>
  </si>
  <si>
    <t>1 244</t>
  </si>
  <si>
    <t>21 752</t>
  </si>
  <si>
    <t>17 655</t>
  </si>
  <si>
    <t>10 504</t>
  </si>
  <si>
    <t>7 901</t>
  </si>
  <si>
    <t>4 993</t>
  </si>
  <si>
    <t>2 513</t>
  </si>
  <si>
    <t>112</t>
  </si>
  <si>
    <t>9 098</t>
  </si>
  <si>
    <t>6 647</t>
  </si>
  <si>
    <t>5 116</t>
  </si>
  <si>
    <t>2 569</t>
  </si>
  <si>
    <t>9 181</t>
  </si>
  <si>
    <t>6 485</t>
  </si>
  <si>
    <t>2 609</t>
  </si>
  <si>
    <t>172</t>
  </si>
  <si>
    <t>9 173</t>
  </si>
  <si>
    <t>6 286</t>
  </si>
  <si>
    <t>6 624</t>
  </si>
  <si>
    <t>2 909</t>
  </si>
  <si>
    <t>3 472</t>
  </si>
  <si>
    <t>58 537</t>
  </si>
  <si>
    <t>54 489</t>
  </si>
  <si>
    <t>5 533</t>
  </si>
  <si>
    <t>3 445</t>
  </si>
  <si>
    <t>6 535</t>
  </si>
  <si>
    <t>3 003</t>
  </si>
  <si>
    <t>2 282</t>
  </si>
  <si>
    <t>174</t>
  </si>
  <si>
    <t>88 112</t>
  </si>
  <si>
    <t>84 063</t>
  </si>
  <si>
    <t>3 713</t>
  </si>
  <si>
    <t>6 395</t>
  </si>
  <si>
    <t>68 181</t>
  </si>
  <si>
    <t>48 594</t>
  </si>
  <si>
    <t>2 171</t>
  </si>
  <si>
    <t>1 659</t>
  </si>
  <si>
    <t>6 472</t>
  </si>
  <si>
    <t>3 040</t>
  </si>
  <si>
    <t>677</t>
  </si>
  <si>
    <t>138</t>
  </si>
  <si>
    <t>85 049</t>
  </si>
  <si>
    <t>63 437</t>
  </si>
  <si>
    <t>2 113</t>
  </si>
  <si>
    <t>1 485</t>
  </si>
  <si>
    <t>6 752</t>
  </si>
  <si>
    <t>3 042</t>
  </si>
  <si>
    <t>562</t>
  </si>
  <si>
    <t>149</t>
  </si>
  <si>
    <t>2 225</t>
  </si>
  <si>
    <t>1 684</t>
  </si>
  <si>
    <t>6 972</t>
  </si>
  <si>
    <t>3 030</t>
  </si>
  <si>
    <t>19 719</t>
  </si>
  <si>
    <t>64 455</t>
  </si>
  <si>
    <t>55 791</t>
  </si>
  <si>
    <t>8 083</t>
  </si>
  <si>
    <t>5 562</t>
  </si>
  <si>
    <t>6 462</t>
  </si>
  <si>
    <t>2 777</t>
  </si>
  <si>
    <t>18 837</t>
  </si>
  <si>
    <t>1 342</t>
  </si>
  <si>
    <t>56 887</t>
  </si>
  <si>
    <t>48 223</t>
  </si>
  <si>
    <t>6 269</t>
  </si>
  <si>
    <t>4 408</t>
  </si>
  <si>
    <t>6 348</t>
  </si>
  <si>
    <t>2 691</t>
  </si>
  <si>
    <t>15 838</t>
  </si>
  <si>
    <t>11 669</t>
  </si>
  <si>
    <t>5 155</t>
  </si>
  <si>
    <t>3 317</t>
  </si>
  <si>
    <t>2 901</t>
  </si>
  <si>
    <t>8 423</t>
  </si>
  <si>
    <t>9 346</t>
  </si>
  <si>
    <t>9 216</t>
  </si>
  <si>
    <t>9 309</t>
  </si>
  <si>
    <t>4 772</t>
  </si>
  <si>
    <t>7 502</t>
  </si>
  <si>
    <t>2 836</t>
  </si>
  <si>
    <t>3 510</t>
  </si>
  <si>
    <t>19 611</t>
  </si>
  <si>
    <t>8 098</t>
  </si>
  <si>
    <t>7 863</t>
  </si>
  <si>
    <t>4 746</t>
  </si>
  <si>
    <t>4 203</t>
  </si>
  <si>
    <t>1 627</t>
  </si>
  <si>
    <t>1 573</t>
  </si>
  <si>
    <t>133</t>
  </si>
  <si>
    <t>17 424</t>
  </si>
  <si>
    <t>6 676</t>
  </si>
  <si>
    <t>3 898</t>
  </si>
  <si>
    <t>3 990</t>
  </si>
  <si>
    <t>1 616</t>
  </si>
  <si>
    <t>1 568</t>
  </si>
  <si>
    <t>131</t>
  </si>
  <si>
    <t>5 055</t>
  </si>
  <si>
    <t>3 073</t>
  </si>
  <si>
    <t>1 571</t>
  </si>
  <si>
    <t>3 474</t>
  </si>
  <si>
    <t>2 269</t>
  </si>
  <si>
    <t>3 923</t>
  </si>
  <si>
    <t>1 599</t>
  </si>
  <si>
    <t>3 428</t>
  </si>
  <si>
    <t>2 212</t>
  </si>
  <si>
    <t>4 142</t>
  </si>
  <si>
    <t>1 678</t>
  </si>
  <si>
    <t>110</t>
  </si>
  <si>
    <t>21</t>
  </si>
  <si>
    <t>3 705</t>
  </si>
  <si>
    <t>3 093</t>
  </si>
  <si>
    <t>3 242</t>
  </si>
  <si>
    <t>1 307</t>
  </si>
  <si>
    <t>25 557</t>
  </si>
  <si>
    <t>21 253</t>
  </si>
  <si>
    <t>2 783</t>
  </si>
  <si>
    <t>2 922</t>
  </si>
  <si>
    <t>1 260</t>
  </si>
  <si>
    <t>1 289</t>
  </si>
  <si>
    <t>3 731</t>
  </si>
  <si>
    <t>2 920</t>
  </si>
  <si>
    <t>3 260</t>
  </si>
  <si>
    <t>1 211</t>
  </si>
  <si>
    <t>160</t>
  </si>
  <si>
    <t>2 601</t>
  </si>
  <si>
    <t>3 187</t>
  </si>
  <si>
    <t>1 288</t>
  </si>
  <si>
    <t>190</t>
  </si>
  <si>
    <t>3 465</t>
  </si>
  <si>
    <t>3 314</t>
  </si>
  <si>
    <t>1 328</t>
  </si>
  <si>
    <t>4 002</t>
  </si>
  <si>
    <t>2 370</t>
  </si>
  <si>
    <t>12 362</t>
  </si>
  <si>
    <t>5 943</t>
  </si>
  <si>
    <t>37 076</t>
  </si>
  <si>
    <t>5 869</t>
  </si>
  <si>
    <t>216 485</t>
  </si>
  <si>
    <t>128 539</t>
  </si>
  <si>
    <t>24 079</t>
  </si>
  <si>
    <t>16 805</t>
  </si>
  <si>
    <t>12 099</t>
  </si>
  <si>
    <t>5 783</t>
  </si>
  <si>
    <t>38 180</t>
  </si>
  <si>
    <t>209 918</t>
  </si>
  <si>
    <t>187 366</t>
  </si>
  <si>
    <t>21 536</t>
  </si>
  <si>
    <t>15 774</t>
  </si>
  <si>
    <t>12 818</t>
  </si>
  <si>
    <t>5 935</t>
  </si>
  <si>
    <t>36 369</t>
  </si>
  <si>
    <t>4 721</t>
  </si>
  <si>
    <t>108 390</t>
  </si>
  <si>
    <t>108 286</t>
  </si>
  <si>
    <t>19 779</t>
  </si>
  <si>
    <t>14 037</t>
  </si>
  <si>
    <t>12 716</t>
  </si>
  <si>
    <t>5 844</t>
  </si>
  <si>
    <t>7 489</t>
  </si>
  <si>
    <t>691</t>
  </si>
  <si>
    <t>118 536</t>
  </si>
  <si>
    <t>65 515</t>
  </si>
  <si>
    <t>19 504</t>
  </si>
  <si>
    <t>13 608</t>
  </si>
  <si>
    <t>12 326</t>
  </si>
  <si>
    <t>5 799</t>
  </si>
  <si>
    <t>4 972</t>
  </si>
  <si>
    <t>107 851</t>
  </si>
  <si>
    <t>79 637</t>
  </si>
  <si>
    <t>21 391</t>
  </si>
  <si>
    <t>7 607</t>
  </si>
  <si>
    <t>3 494</t>
  </si>
  <si>
    <t>3 480</t>
  </si>
  <si>
    <t>64</t>
  </si>
  <si>
    <t>628 452</t>
  </si>
  <si>
    <t>514 953</t>
  </si>
  <si>
    <t>5 112</t>
  </si>
  <si>
    <t>7 850</t>
  </si>
  <si>
    <t>3 308</t>
  </si>
  <si>
    <t>2 311</t>
  </si>
  <si>
    <t>60</t>
  </si>
  <si>
    <t>546 590</t>
  </si>
  <si>
    <t>386 958</t>
  </si>
  <si>
    <t>4 855</t>
  </si>
  <si>
    <t>3 172</t>
  </si>
  <si>
    <t>7 280</t>
  </si>
  <si>
    <t>2 953</t>
  </si>
  <si>
    <t>550</t>
  </si>
  <si>
    <t>41</t>
  </si>
  <si>
    <t>459 243</t>
  </si>
  <si>
    <t>360 271</t>
  </si>
  <si>
    <t>3 532</t>
  </si>
  <si>
    <t>6 809</t>
  </si>
  <si>
    <t>2 822</t>
  </si>
  <si>
    <t>600</t>
  </si>
  <si>
    <t>553 873</t>
  </si>
  <si>
    <t>396 012</t>
  </si>
  <si>
    <t>2 943</t>
  </si>
  <si>
    <t>2 307</t>
  </si>
  <si>
    <t>6 848</t>
  </si>
  <si>
    <t>2 862</t>
  </si>
  <si>
    <t>499</t>
  </si>
  <si>
    <t>429 625</t>
  </si>
  <si>
    <t>347 109</t>
  </si>
  <si>
    <t>3 078</t>
  </si>
  <si>
    <t>1 897</t>
  </si>
  <si>
    <t>8 500</t>
  </si>
  <si>
    <t>3 302</t>
  </si>
  <si>
    <t>35</t>
  </si>
  <si>
    <t>20 110</t>
  </si>
  <si>
    <t>16 624</t>
  </si>
  <si>
    <t>2 936</t>
  </si>
  <si>
    <t>8 655</t>
  </si>
  <si>
    <t>3 426</t>
  </si>
  <si>
    <t>1 132</t>
  </si>
  <si>
    <t>1 728 619</t>
  </si>
  <si>
    <t>3 342</t>
  </si>
  <si>
    <t>2 374</t>
  </si>
  <si>
    <t>3 500</t>
  </si>
  <si>
    <t>256</t>
  </si>
  <si>
    <t>1 280 892</t>
  </si>
  <si>
    <t>3 004</t>
  </si>
  <si>
    <t>2 253</t>
  </si>
  <si>
    <t>8 409</t>
  </si>
  <si>
    <t>3 543</t>
  </si>
  <si>
    <t>5</t>
  </si>
  <si>
    <t>1 487 626</t>
  </si>
  <si>
    <t>2 745</t>
  </si>
  <si>
    <t>2 148</t>
  </si>
  <si>
    <t>9 066</t>
  </si>
  <si>
    <t>3 508</t>
  </si>
  <si>
    <t>234</t>
  </si>
  <si>
    <t>1 656 486</t>
  </si>
  <si>
    <t>3 447</t>
  </si>
  <si>
    <t>2 453</t>
  </si>
  <si>
    <t>1 976</t>
  </si>
  <si>
    <t>645</t>
  </si>
  <si>
    <t>20 056</t>
  </si>
  <si>
    <t>17 410</t>
  </si>
  <si>
    <t>871</t>
  </si>
  <si>
    <t>719</t>
  </si>
  <si>
    <t>1 904</t>
  </si>
  <si>
    <t>1 767</t>
  </si>
  <si>
    <t>867</t>
  </si>
  <si>
    <t>23</t>
  </si>
  <si>
    <t>461</t>
  </si>
  <si>
    <t>406</t>
  </si>
  <si>
    <t>1 821</t>
  </si>
  <si>
    <t>796</t>
  </si>
  <si>
    <t>560</t>
  </si>
  <si>
    <t>1 873</t>
  </si>
  <si>
    <t>901</t>
  </si>
  <si>
    <t>3 870</t>
  </si>
  <si>
    <t>1 912</t>
  </si>
  <si>
    <t>568</t>
  </si>
  <si>
    <t>24 715</t>
  </si>
  <si>
    <t>22 689</t>
  </si>
  <si>
    <t>3 609</t>
  </si>
  <si>
    <t>2 635</t>
  </si>
  <si>
    <t>3 007</t>
  </si>
  <si>
    <t>1 665</t>
  </si>
  <si>
    <t>24 694</t>
  </si>
  <si>
    <t>22 669</t>
  </si>
  <si>
    <t>2 618</t>
  </si>
  <si>
    <t>3 434</t>
  </si>
  <si>
    <t>718</t>
  </si>
  <si>
    <t>40</t>
  </si>
  <si>
    <t>3 515</t>
  </si>
  <si>
    <t>3 954</t>
  </si>
  <si>
    <t>1 853</t>
  </si>
  <si>
    <t>115</t>
  </si>
  <si>
    <t>276</t>
  </si>
  <si>
    <t>4 736</t>
  </si>
  <si>
    <t>3 723</t>
  </si>
  <si>
    <t>3 373</t>
  </si>
  <si>
    <t>647</t>
  </si>
  <si>
    <t>294</t>
  </si>
  <si>
    <t>265</t>
  </si>
  <si>
    <t>2 900</t>
  </si>
  <si>
    <t>2 398</t>
  </si>
  <si>
    <t>131 872</t>
  </si>
  <si>
    <t>62 242</t>
  </si>
  <si>
    <t>80 245</t>
  </si>
  <si>
    <t>5 067</t>
  </si>
  <si>
    <t>3 690 054</t>
  </si>
  <si>
    <t>990 397</t>
  </si>
  <si>
    <t>110 374</t>
  </si>
  <si>
    <t>75 348</t>
  </si>
  <si>
    <t>130 811</t>
  </si>
  <si>
    <t>61 589</t>
  </si>
  <si>
    <t>68 571</t>
  </si>
  <si>
    <t>5 068</t>
  </si>
  <si>
    <t>1 954 066</t>
  </si>
  <si>
    <t>924 622</t>
  </si>
  <si>
    <t>98 448</t>
  </si>
  <si>
    <t>68 436</t>
  </si>
  <si>
    <t>134 774</t>
  </si>
  <si>
    <t>61 158</t>
  </si>
  <si>
    <t>41 852</t>
  </si>
  <si>
    <t>3 556</t>
  </si>
  <si>
    <t>1 769 074</t>
  </si>
  <si>
    <t>535 654</t>
  </si>
  <si>
    <t>87 794</t>
  </si>
  <si>
    <t>61 793</t>
  </si>
  <si>
    <t>128 279</t>
  </si>
  <si>
    <t>60 726</t>
  </si>
  <si>
    <t>35 476</t>
  </si>
  <si>
    <t>2 724</t>
  </si>
  <si>
    <t>1 268 562</t>
  </si>
  <si>
    <t>221 944</t>
  </si>
  <si>
    <t>82 936</t>
  </si>
  <si>
    <t>58 398</t>
  </si>
  <si>
    <t>131 126</t>
  </si>
  <si>
    <t>61 160</t>
  </si>
  <si>
    <t>17 678</t>
  </si>
  <si>
    <t>916</t>
  </si>
  <si>
    <t>727 162</t>
  </si>
  <si>
    <t>193 814</t>
  </si>
  <si>
    <t>84 113</t>
  </si>
  <si>
    <t>57 450</t>
  </si>
  <si>
    <t>86 807</t>
  </si>
  <si>
    <t>41 254</t>
  </si>
  <si>
    <t>50 192</t>
  </si>
  <si>
    <t>3 699</t>
  </si>
  <si>
    <t>583 552</t>
  </si>
  <si>
    <t>432 249</t>
  </si>
  <si>
    <t>72 714</t>
  </si>
  <si>
    <t>50 260</t>
  </si>
  <si>
    <t>86 774</t>
  </si>
  <si>
    <t>40 738</t>
  </si>
  <si>
    <t>43 235</t>
  </si>
  <si>
    <t>583 583</t>
  </si>
  <si>
    <t>431 199</t>
  </si>
  <si>
    <t>65 642</t>
  </si>
  <si>
    <t>46 362</t>
  </si>
  <si>
    <t>89 847</t>
  </si>
  <si>
    <t>40 491</t>
  </si>
  <si>
    <t>31 726</t>
  </si>
  <si>
    <t>128 933</t>
  </si>
  <si>
    <t>32 137</t>
  </si>
  <si>
    <t>61 126</t>
  </si>
  <si>
    <t>42 628</t>
  </si>
  <si>
    <t>85 142</t>
  </si>
  <si>
    <t>40 134</t>
  </si>
  <si>
    <t>26 215</t>
  </si>
  <si>
    <t>2 046</t>
  </si>
  <si>
    <t>123 120</t>
  </si>
  <si>
    <t>27 671</t>
  </si>
  <si>
    <t>58 241</t>
  </si>
  <si>
    <t>40 576</t>
  </si>
  <si>
    <t>87 830</t>
  </si>
  <si>
    <t>41 006</t>
  </si>
  <si>
    <t>8 681</t>
  </si>
  <si>
    <t>282</t>
  </si>
  <si>
    <t>29 815</t>
  </si>
  <si>
    <t>27 437</t>
  </si>
  <si>
    <t>59 215</t>
  </si>
  <si>
    <t>39 856</t>
  </si>
  <si>
    <t>12 396</t>
  </si>
  <si>
    <t>5 206</t>
  </si>
  <si>
    <t>3 112</t>
  </si>
  <si>
    <t>65 245</t>
  </si>
  <si>
    <t>59 801</t>
  </si>
  <si>
    <t>4 127</t>
  </si>
  <si>
    <t>2 390</t>
  </si>
  <si>
    <t>11 596</t>
  </si>
  <si>
    <t>2 114</t>
  </si>
  <si>
    <t>66 300</t>
  </si>
  <si>
    <t>60 856</t>
  </si>
  <si>
    <t>4 162</t>
  </si>
  <si>
    <t>2 466</t>
  </si>
  <si>
    <t>11 929</t>
  </si>
  <si>
    <t>5 146</t>
  </si>
  <si>
    <t>76</t>
  </si>
  <si>
    <t>4 363</t>
  </si>
  <si>
    <t>2 555</t>
  </si>
  <si>
    <t>11 308</t>
  </si>
  <si>
    <t>4 907</t>
  </si>
  <si>
    <t>4 150</t>
  </si>
  <si>
    <t>2 657</t>
  </si>
  <si>
    <t>11 297</t>
  </si>
  <si>
    <t>4 925</t>
  </si>
  <si>
    <t>569</t>
  </si>
  <si>
    <t>4 053</t>
  </si>
  <si>
    <t>2 688</t>
  </si>
  <si>
    <t>2 384</t>
  </si>
  <si>
    <t>17 821</t>
  </si>
  <si>
    <t>2 921</t>
  </si>
  <si>
    <t>44 513</t>
  </si>
  <si>
    <t>40 470</t>
  </si>
  <si>
    <t>4 951</t>
  </si>
  <si>
    <t>2 443</t>
  </si>
  <si>
    <t>18 407</t>
  </si>
  <si>
    <t>2 912</t>
  </si>
  <si>
    <t>1 786</t>
  </si>
  <si>
    <t>1 090</t>
  </si>
  <si>
    <t>5 285</t>
  </si>
  <si>
    <t>2 447</t>
  </si>
  <si>
    <t>21 663</t>
  </si>
  <si>
    <t>2 397</t>
  </si>
  <si>
    <t>409</t>
  </si>
  <si>
    <t>1 237</t>
  </si>
  <si>
    <t>844</t>
  </si>
  <si>
    <t>5 085</t>
  </si>
  <si>
    <t>2 551</t>
  </si>
  <si>
    <t>16 419</t>
  </si>
  <si>
    <t>1 707</t>
  </si>
  <si>
    <t>1 506</t>
  </si>
  <si>
    <t>1 089</t>
  </si>
  <si>
    <t>812</t>
  </si>
  <si>
    <t>5 440</t>
  </si>
  <si>
    <t>114</t>
  </si>
  <si>
    <t>87</t>
  </si>
  <si>
    <t>1 058</t>
  </si>
  <si>
    <t>712</t>
  </si>
  <si>
    <t>5 654</t>
  </si>
  <si>
    <t>2 882</t>
  </si>
  <si>
    <t>4 509</t>
  </si>
  <si>
    <t>16 481</t>
  </si>
  <si>
    <t>15 309</t>
  </si>
  <si>
    <t>14 783</t>
  </si>
  <si>
    <t>11 053</t>
  </si>
  <si>
    <t>5 601</t>
  </si>
  <si>
    <t>2 846</t>
  </si>
  <si>
    <t>3 781</t>
  </si>
  <si>
    <t>97</t>
  </si>
  <si>
    <t>16 470</t>
  </si>
  <si>
    <t>15 299</t>
  </si>
  <si>
    <t>13 651</t>
  </si>
  <si>
    <t>9 986</t>
  </si>
  <si>
    <t>6 298</t>
  </si>
  <si>
    <t>2 702</t>
  </si>
  <si>
    <t>810</t>
  </si>
  <si>
    <t>237</t>
  </si>
  <si>
    <t>168</t>
  </si>
  <si>
    <t>12 233</t>
  </si>
  <si>
    <t>9 267</t>
  </si>
  <si>
    <t>6 156</t>
  </si>
  <si>
    <t>2 693</t>
  </si>
  <si>
    <t>11 962</t>
  </si>
  <si>
    <t>9 154</t>
  </si>
  <si>
    <t>6 978</t>
  </si>
  <si>
    <t>3 011</t>
  </si>
  <si>
    <t>11 408</t>
  </si>
  <si>
    <t>8 111</t>
  </si>
  <si>
    <t>5 697</t>
  </si>
  <si>
    <t>2 820</t>
  </si>
  <si>
    <t>24 115</t>
  </si>
  <si>
    <t>23 580</t>
  </si>
  <si>
    <t>3 390</t>
  </si>
  <si>
    <t>2 306</t>
  </si>
  <si>
    <t>5 770</t>
  </si>
  <si>
    <t>2 773</t>
  </si>
  <si>
    <t>2 340</t>
  </si>
  <si>
    <t>162</t>
  </si>
  <si>
    <t>22 166</t>
  </si>
  <si>
    <t>21 595</t>
  </si>
  <si>
    <t>2 907</t>
  </si>
  <si>
    <t>2 052</t>
  </si>
  <si>
    <t>5 955</t>
  </si>
  <si>
    <t>2 711</t>
  </si>
  <si>
    <t>861</t>
  </si>
  <si>
    <t>10 909</t>
  </si>
  <si>
    <t>10 891</t>
  </si>
  <si>
    <t>2 324</t>
  </si>
  <si>
    <t>1 783</t>
  </si>
  <si>
    <t>5 570</t>
  </si>
  <si>
    <t>2 650</t>
  </si>
  <si>
    <t>805</t>
  </si>
  <si>
    <t>11 371</t>
  </si>
  <si>
    <t>2 118</t>
  </si>
  <si>
    <t>1 334</t>
  </si>
  <si>
    <t>5 410</t>
  </si>
  <si>
    <t>2 445</t>
  </si>
  <si>
    <t>105</t>
  </si>
  <si>
    <t>11 263</t>
  </si>
  <si>
    <t>11 257</t>
  </si>
  <si>
    <t>2 258</t>
  </si>
  <si>
    <t>1 558</t>
  </si>
  <si>
    <t>4 434</t>
  </si>
  <si>
    <t>2 395</t>
  </si>
  <si>
    <t>9 720</t>
  </si>
  <si>
    <t>936</t>
  </si>
  <si>
    <t>4 245</t>
  </si>
  <si>
    <t>165</t>
  </si>
  <si>
    <t>779</t>
  </si>
  <si>
    <t>651</t>
  </si>
  <si>
    <t>4 555</t>
  </si>
  <si>
    <t>2 281</t>
  </si>
  <si>
    <t>98</t>
  </si>
  <si>
    <t>29</t>
  </si>
  <si>
    <t>4 350</t>
  </si>
  <si>
    <t>2 236</t>
  </si>
  <si>
    <t>236</t>
  </si>
  <si>
    <t>4 443</t>
  </si>
  <si>
    <t>8 717</t>
  </si>
  <si>
    <t>3 891</t>
  </si>
  <si>
    <t>1 053</t>
  </si>
  <si>
    <t>31 800</t>
  </si>
  <si>
    <t>2 707</t>
  </si>
  <si>
    <t>1 896</t>
  </si>
  <si>
    <t>9 306</t>
  </si>
  <si>
    <t>4 013</t>
  </si>
  <si>
    <t>1 169</t>
  </si>
  <si>
    <t>31 764</t>
  </si>
  <si>
    <t>2 596</t>
  </si>
  <si>
    <t>1 902</t>
  </si>
  <si>
    <t>9 144</t>
  </si>
  <si>
    <t>3 930</t>
  </si>
  <si>
    <t>4 483</t>
  </si>
  <si>
    <t>3 123</t>
  </si>
  <si>
    <t>2 347</t>
  </si>
  <si>
    <t>9 021</t>
  </si>
  <si>
    <t>2 605</t>
  </si>
  <si>
    <t>1 865</t>
  </si>
  <si>
    <t>8 974</t>
  </si>
  <si>
    <t>3 866</t>
  </si>
  <si>
    <t>3 286</t>
  </si>
  <si>
    <t>2 415</t>
  </si>
  <si>
    <t>9 392</t>
  </si>
  <si>
    <t>3 848</t>
  </si>
  <si>
    <t>10 824</t>
  </si>
  <si>
    <t>88 015</t>
  </si>
  <si>
    <t>77 635</t>
  </si>
  <si>
    <t>10 627</t>
  </si>
  <si>
    <t>7 077</t>
  </si>
  <si>
    <t>9 425</t>
  </si>
  <si>
    <t>3 857</t>
  </si>
  <si>
    <t>8 463</t>
  </si>
  <si>
    <t>330</t>
  </si>
  <si>
    <t>9 969</t>
  </si>
  <si>
    <t>6 565</t>
  </si>
  <si>
    <t>9 531</t>
  </si>
  <si>
    <t>3 802</t>
  </si>
  <si>
    <t>6 503</t>
  </si>
  <si>
    <t>91</t>
  </si>
  <si>
    <t>5 939</t>
  </si>
  <si>
    <t>9 062</t>
  </si>
  <si>
    <t>3 825</t>
  </si>
  <si>
    <t>5 905</t>
  </si>
  <si>
    <t>8 764</t>
  </si>
  <si>
    <t>5 406</t>
  </si>
  <si>
    <t>9 107</t>
  </si>
  <si>
    <t>3 804</t>
  </si>
  <si>
    <t>5 405</t>
  </si>
  <si>
    <t>9 494</t>
  </si>
  <si>
    <t>5 706</t>
  </si>
  <si>
    <t>5 647</t>
  </si>
  <si>
    <t>2 994</t>
  </si>
  <si>
    <t>39 725</t>
  </si>
  <si>
    <t>34 358</t>
  </si>
  <si>
    <t>7 696</t>
  </si>
  <si>
    <t>5 540</t>
  </si>
  <si>
    <t>5 643</t>
  </si>
  <si>
    <t>2 964</t>
  </si>
  <si>
    <t>7 033</t>
  </si>
  <si>
    <t>4 873</t>
  </si>
  <si>
    <t>6 553</t>
  </si>
  <si>
    <t>2 923</t>
  </si>
  <si>
    <t>6 570</t>
  </si>
  <si>
    <t>4 265</t>
  </si>
  <si>
    <t>2 792</t>
  </si>
  <si>
    <t>0</t>
  </si>
  <si>
    <t>5 958</t>
  </si>
  <si>
    <t>3 709</t>
  </si>
  <si>
    <t>5 768</t>
  </si>
  <si>
    <t>2 840</t>
  </si>
  <si>
    <t>6 132</t>
  </si>
  <si>
    <t>3 840</t>
  </si>
  <si>
    <t>1 898</t>
  </si>
  <si>
    <t>9</t>
  </si>
  <si>
    <t>25 846</t>
  </si>
  <si>
    <t>22 125</t>
  </si>
  <si>
    <t>2 665</t>
  </si>
  <si>
    <t>4 124</t>
  </si>
  <si>
    <t>1 857</t>
  </si>
  <si>
    <t>25 847</t>
  </si>
  <si>
    <t>2 031</t>
  </si>
  <si>
    <t>1 268</t>
  </si>
  <si>
    <t>4 463</t>
  </si>
  <si>
    <t>1 992</t>
  </si>
  <si>
    <t>1 393</t>
  </si>
  <si>
    <t>1 013</t>
  </si>
  <si>
    <t>3 679</t>
  </si>
  <si>
    <t>1 807</t>
  </si>
  <si>
    <t>3 977</t>
  </si>
  <si>
    <t>17</t>
  </si>
  <si>
    <t>1 057</t>
  </si>
  <si>
    <t>4 214</t>
  </si>
  <si>
    <t>2 177</t>
  </si>
  <si>
    <t>26 972</t>
  </si>
  <si>
    <t>22 728</t>
  </si>
  <si>
    <t>9 907</t>
  </si>
  <si>
    <t>7 048</t>
  </si>
  <si>
    <t>9 126</t>
  </si>
  <si>
    <t>4 178</t>
  </si>
  <si>
    <t>1 096</t>
  </si>
  <si>
    <t>26 971</t>
  </si>
  <si>
    <t>6 688</t>
  </si>
  <si>
    <t>9 743</t>
  </si>
  <si>
    <t>4 464</t>
  </si>
  <si>
    <t>9 307</t>
  </si>
  <si>
    <t>6 588</t>
  </si>
  <si>
    <t>9 519</t>
  </si>
  <si>
    <t>4 551</t>
  </si>
  <si>
    <t>9 472</t>
  </si>
  <si>
    <t>6 646</t>
  </si>
  <si>
    <t>10 017</t>
  </si>
  <si>
    <t>4 652</t>
  </si>
  <si>
    <t>9 500</t>
  </si>
  <si>
    <t>6 295</t>
  </si>
  <si>
    <t>4 424</t>
  </si>
  <si>
    <t>2 246</t>
  </si>
  <si>
    <t>585</t>
  </si>
  <si>
    <t>111 489</t>
  </si>
  <si>
    <t>17 060</t>
  </si>
  <si>
    <t>2 285</t>
  </si>
  <si>
    <t>1 522</t>
  </si>
  <si>
    <t>4 429</t>
  </si>
  <si>
    <t>2 154</t>
  </si>
  <si>
    <t>112 411</t>
  </si>
  <si>
    <t>16 900</t>
  </si>
  <si>
    <t>1 823</t>
  </si>
  <si>
    <t>1 158</t>
  </si>
  <si>
    <t>4 326</t>
  </si>
  <si>
    <t>96 578</t>
  </si>
  <si>
    <t>1 862</t>
  </si>
  <si>
    <t>1 133</t>
  </si>
  <si>
    <t>4 077</t>
  </si>
  <si>
    <t>2 155</t>
  </si>
  <si>
    <t>52</t>
  </si>
  <si>
    <t>95 134</t>
  </si>
  <si>
    <t>1 768</t>
  </si>
  <si>
    <t>1 115</t>
  </si>
  <si>
    <t>4 047</t>
  </si>
  <si>
    <t>2 168</t>
  </si>
  <si>
    <t>2 200</t>
  </si>
  <si>
    <t>1 735</t>
  </si>
  <si>
    <t>1 098</t>
  </si>
  <si>
    <t>6 117</t>
  </si>
  <si>
    <t>3 309</t>
  </si>
  <si>
    <t>979</t>
  </si>
  <si>
    <t>27 100</t>
  </si>
  <si>
    <t>23 690</t>
  </si>
  <si>
    <t>4 050</t>
  </si>
  <si>
    <t>3 222</t>
  </si>
  <si>
    <t>3 214</t>
  </si>
  <si>
    <t>3 841</t>
  </si>
  <si>
    <t>3 102</t>
  </si>
  <si>
    <t>6 139</t>
  </si>
  <si>
    <t>3 095</t>
  </si>
  <si>
    <t>3 349</t>
  </si>
  <si>
    <t>2 694</t>
  </si>
  <si>
    <t>5 829</t>
  </si>
  <si>
    <t>3 213</t>
  </si>
  <si>
    <t>3 432</t>
  </si>
  <si>
    <t>2 832</t>
  </si>
  <si>
    <t>6 166</t>
  </si>
  <si>
    <t>3 262</t>
  </si>
  <si>
    <t>3 142</t>
  </si>
  <si>
    <t>2 537</t>
  </si>
  <si>
    <t>6 781</t>
  </si>
  <si>
    <t>3 319</t>
  </si>
  <si>
    <t>3 893</t>
  </si>
  <si>
    <t>72 531</t>
  </si>
  <si>
    <t>63 084</t>
  </si>
  <si>
    <t>7 235</t>
  </si>
  <si>
    <t>4 756</t>
  </si>
  <si>
    <t>6 272</t>
  </si>
  <si>
    <t>3 017</t>
  </si>
  <si>
    <t>3 087</t>
  </si>
  <si>
    <t>72 581</t>
  </si>
  <si>
    <t>63 134</t>
  </si>
  <si>
    <t>5 957</t>
  </si>
  <si>
    <t>4 561</t>
  </si>
  <si>
    <t>5 776</t>
  </si>
  <si>
    <t>4 171</t>
  </si>
  <si>
    <t>2 720</t>
  </si>
  <si>
    <t>709</t>
  </si>
  <si>
    <t>5 585</t>
  </si>
  <si>
    <t>4 065</t>
  </si>
  <si>
    <t>6 206</t>
  </si>
  <si>
    <t>2 889</t>
  </si>
  <si>
    <t>669</t>
  </si>
  <si>
    <t>961</t>
  </si>
  <si>
    <t>6 014</t>
  </si>
  <si>
    <t>4 082</t>
  </si>
  <si>
    <t>45 065</t>
  </si>
  <si>
    <t>20 988</t>
  </si>
  <si>
    <t>30 053</t>
  </si>
  <si>
    <t>1 368</t>
  </si>
  <si>
    <t>3 106 502</t>
  </si>
  <si>
    <t>558 148</t>
  </si>
  <si>
    <t>37 660</t>
  </si>
  <si>
    <t>25 088</t>
  </si>
  <si>
    <t>44 037</t>
  </si>
  <si>
    <t>20 851</t>
  </si>
  <si>
    <t>25 336</t>
  </si>
  <si>
    <t>1 372</t>
  </si>
  <si>
    <t>1 370 483</t>
  </si>
  <si>
    <t>493 423</t>
  </si>
  <si>
    <t>32 806</t>
  </si>
  <si>
    <t>22 074</t>
  </si>
  <si>
    <t>44 927</t>
  </si>
  <si>
    <t>20 667</t>
  </si>
  <si>
    <t>10 126</t>
  </si>
  <si>
    <t>832</t>
  </si>
  <si>
    <t>1 640 141</t>
  </si>
  <si>
    <t>503 517</t>
  </si>
  <si>
    <t>26 668</t>
  </si>
  <si>
    <t>19 165</t>
  </si>
  <si>
    <t>43 137</t>
  </si>
  <si>
    <t>20 592</t>
  </si>
  <si>
    <t>9 261</t>
  </si>
  <si>
    <t>678</t>
  </si>
  <si>
    <t>1 145 442</t>
  </si>
  <si>
    <t>194 273</t>
  </si>
  <si>
    <t>24 695</t>
  </si>
  <si>
    <t>17 822</t>
  </si>
  <si>
    <t>43 296</t>
  </si>
  <si>
    <t>20 154</t>
  </si>
  <si>
    <t>8 997</t>
  </si>
  <si>
    <t>697 347</t>
  </si>
  <si>
    <t>166 377</t>
  </si>
  <si>
    <t>24 898</t>
  </si>
  <si>
    <t>17 594</t>
  </si>
  <si>
    <t>2 004</t>
  </si>
  <si>
    <t>1 129</t>
  </si>
  <si>
    <t>24 283</t>
  </si>
  <si>
    <t>24 183</t>
  </si>
  <si>
    <t>3 504</t>
  </si>
  <si>
    <t>1 961</t>
  </si>
  <si>
    <t>1 101</t>
  </si>
  <si>
    <t>25 283</t>
  </si>
  <si>
    <t>9 079</t>
  </si>
  <si>
    <t>4 676</t>
  </si>
  <si>
    <t>3 305</t>
  </si>
  <si>
    <t>2 006</t>
  </si>
  <si>
    <t>1 019</t>
  </si>
  <si>
    <t>3 958</t>
  </si>
  <si>
    <t>2 806</t>
  </si>
  <si>
    <t>1 114</t>
  </si>
  <si>
    <t>3 694</t>
  </si>
  <si>
    <t>2 607</t>
  </si>
  <si>
    <t>1 686</t>
  </si>
  <si>
    <t>963</t>
  </si>
  <si>
    <t>3 966</t>
  </si>
  <si>
    <t>2 816</t>
  </si>
  <si>
    <t>10 225</t>
  </si>
  <si>
    <t>4 484</t>
  </si>
  <si>
    <t>5 641</t>
  </si>
  <si>
    <t>2 392 311</t>
  </si>
  <si>
    <t>197 016</t>
  </si>
  <si>
    <t>9 073</t>
  </si>
  <si>
    <t>5 568</t>
  </si>
  <si>
    <t>9 821</t>
  </si>
  <si>
    <t>4 491</t>
  </si>
  <si>
    <t>5 740</t>
  </si>
  <si>
    <t>718 847</t>
  </si>
  <si>
    <t>188 993</t>
  </si>
  <si>
    <t>7 574</t>
  </si>
  <si>
    <t>4 814</t>
  </si>
  <si>
    <t>10 060</t>
  </si>
  <si>
    <t>4 604</t>
  </si>
  <si>
    <t>2 020</t>
  </si>
  <si>
    <t>741 024</t>
  </si>
  <si>
    <t>132 219</t>
  </si>
  <si>
    <t>10 024</t>
  </si>
  <si>
    <t>4 473</t>
  </si>
  <si>
    <t>3 463</t>
  </si>
  <si>
    <t>218</t>
  </si>
  <si>
    <t>603 212</t>
  </si>
  <si>
    <t>149 944</t>
  </si>
  <si>
    <t>6 548</t>
  </si>
  <si>
    <t>5 032</t>
  </si>
  <si>
    <t>10 674</t>
  </si>
  <si>
    <t>4 595</t>
  </si>
  <si>
    <t>3 323</t>
  </si>
  <si>
    <t>312 693</t>
  </si>
  <si>
    <t>142 485</t>
  </si>
  <si>
    <t>6 561</t>
  </si>
  <si>
    <t>4 680</t>
  </si>
  <si>
    <t>9 393</t>
  </si>
  <si>
    <t>5 129</t>
  </si>
  <si>
    <t>390 140</t>
  </si>
  <si>
    <t>144 139</t>
  </si>
  <si>
    <t>681</t>
  </si>
  <si>
    <t>418</t>
  </si>
  <si>
    <t>9 037</t>
  </si>
  <si>
    <t>3 765</t>
  </si>
  <si>
    <t>4 093</t>
  </si>
  <si>
    <t>308</t>
  </si>
  <si>
    <t>351 877</t>
  </si>
  <si>
    <t>106 238</t>
  </si>
  <si>
    <t>1 173</t>
  </si>
  <si>
    <t>8 923</t>
  </si>
  <si>
    <t>3 366</t>
  </si>
  <si>
    <t>1 790</t>
  </si>
  <si>
    <t>463 116</t>
  </si>
  <si>
    <t>7 092</t>
  </si>
  <si>
    <t>449</t>
  </si>
  <si>
    <t>354</t>
  </si>
  <si>
    <t>7 990</t>
  </si>
  <si>
    <t>3 084</t>
  </si>
  <si>
    <t>434</t>
  </si>
  <si>
    <t>53</t>
  </si>
  <si>
    <t>346 201</t>
  </si>
  <si>
    <t>8 207</t>
  </si>
  <si>
    <t>426</t>
  </si>
  <si>
    <t>7 691</t>
  </si>
  <si>
    <t>2 949</t>
  </si>
  <si>
    <t>737</t>
  </si>
  <si>
    <t>235 503</t>
  </si>
  <si>
    <t>518</t>
  </si>
  <si>
    <t>397</t>
  </si>
  <si>
    <t>7 339</t>
  </si>
  <si>
    <t>3 900</t>
  </si>
  <si>
    <t>2 008</t>
  </si>
  <si>
    <t>45</t>
  </si>
  <si>
    <t>31 368</t>
  </si>
  <si>
    <t>30 665</t>
  </si>
  <si>
    <t>8 224</t>
  </si>
  <si>
    <t>5 930</t>
  </si>
  <si>
    <t>7 592</t>
  </si>
  <si>
    <t>3 976</t>
  </si>
  <si>
    <t>1 198</t>
  </si>
  <si>
    <t>7 114</t>
  </si>
  <si>
    <t>5 477</t>
  </si>
  <si>
    <t>7 591</t>
  </si>
  <si>
    <t>3 993</t>
  </si>
  <si>
    <t>5 588</t>
  </si>
  <si>
    <t>4 391</t>
  </si>
  <si>
    <t>7 375</t>
  </si>
  <si>
    <t>4 070</t>
  </si>
  <si>
    <t>4 597</t>
  </si>
  <si>
    <t>7 658</t>
  </si>
  <si>
    <t>182</t>
  </si>
  <si>
    <t>4 781</t>
  </si>
  <si>
    <t>3 358</t>
  </si>
  <si>
    <t>1 589</t>
  </si>
  <si>
    <t>4 581</t>
  </si>
  <si>
    <t>94</t>
  </si>
  <si>
    <t>30 479</t>
  </si>
  <si>
    <t>27 218</t>
  </si>
  <si>
    <t>214</t>
  </si>
  <si>
    <t>3 258</t>
  </si>
  <si>
    <t>1 585</t>
  </si>
  <si>
    <t>3 792</t>
  </si>
  <si>
    <t>54 227</t>
  </si>
  <si>
    <t>287</t>
  </si>
  <si>
    <t>3 281</t>
  </si>
  <si>
    <t>1 565</t>
  </si>
  <si>
    <t>23 816</t>
  </si>
  <si>
    <t>2 979</t>
  </si>
  <si>
    <t>26 749</t>
  </si>
  <si>
    <t>2 838</t>
  </si>
  <si>
    <t>1 408</t>
  </si>
  <si>
    <t>24 888</t>
  </si>
  <si>
    <t>2 248</t>
  </si>
  <si>
    <t>4 944</t>
  </si>
  <si>
    <t>25 246</t>
  </si>
  <si>
    <t>7 117</t>
  </si>
  <si>
    <t>4 725</t>
  </si>
  <si>
    <t>4 728</t>
  </si>
  <si>
    <t>2 308</t>
  </si>
  <si>
    <t>4 626</t>
  </si>
  <si>
    <t>297</t>
  </si>
  <si>
    <t>4 122</t>
  </si>
  <si>
    <t>4 881</t>
  </si>
  <si>
    <t>2 423</t>
  </si>
  <si>
    <t>2 805</t>
  </si>
  <si>
    <t>260</t>
  </si>
  <si>
    <t>436</t>
  </si>
  <si>
    <t>5 880</t>
  </si>
  <si>
    <t>3 899</t>
  </si>
  <si>
    <t>4 891</t>
  </si>
  <si>
    <t>2 422</t>
  </si>
  <si>
    <t>5 692</t>
  </si>
  <si>
    <t>3 763</t>
  </si>
  <si>
    <t>1 639</t>
  </si>
  <si>
    <t>471</t>
  </si>
  <si>
    <t>186</t>
  </si>
  <si>
    <t>5 375</t>
  </si>
  <si>
    <t>3 780</t>
  </si>
  <si>
    <t>8 166</t>
  </si>
  <si>
    <t>3 827</t>
  </si>
  <si>
    <t>6 957</t>
  </si>
  <si>
    <t>303</t>
  </si>
  <si>
    <t>208 175</t>
  </si>
  <si>
    <t>109 681</t>
  </si>
  <si>
    <t>7 007</t>
  </si>
  <si>
    <t>4 729</t>
  </si>
  <si>
    <t>7 640</t>
  </si>
  <si>
    <t>3 625</t>
  </si>
  <si>
    <t>5 154</t>
  </si>
  <si>
    <t>314</t>
  </si>
  <si>
    <t>159 135</t>
  </si>
  <si>
    <t>105 984</t>
  </si>
  <si>
    <t>5 421</t>
  </si>
  <si>
    <t>3 854</t>
  </si>
  <si>
    <t>3 697</t>
  </si>
  <si>
    <t>155</t>
  </si>
  <si>
    <t>378 534</t>
  </si>
  <si>
    <t>332 056</t>
  </si>
  <si>
    <t>4 506</t>
  </si>
  <si>
    <t>3 180</t>
  </si>
  <si>
    <t>7 913</t>
  </si>
  <si>
    <t>3 944</t>
  </si>
  <si>
    <t>136 206</t>
  </si>
  <si>
    <t>35 824</t>
  </si>
  <si>
    <t>7 770</t>
  </si>
  <si>
    <t>3 814</t>
  </si>
  <si>
    <t>2 732</t>
  </si>
  <si>
    <t>90 637</t>
  </si>
  <si>
    <t>3 585</t>
  </si>
  <si>
    <t>2 660</t>
  </si>
  <si>
    <t>T 11-1.</t>
  </si>
  <si>
    <t>Production and receipts</t>
  </si>
  <si>
    <t>T 11-2.</t>
  </si>
  <si>
    <t>Production of selected agricultural crops</t>
  </si>
  <si>
    <t>T 11-3.</t>
  </si>
  <si>
    <t>Hectare yields of selected agricultural crops</t>
  </si>
  <si>
    <t>T 11-4.</t>
  </si>
  <si>
    <t>Stavy hospodárskych zvierat ku koncu roka</t>
  </si>
  <si>
    <t>T 11-5.</t>
  </si>
  <si>
    <t>Intensity of livestock breeding at the end of the year</t>
  </si>
  <si>
    <t>Kapitola</t>
  </si>
  <si>
    <t>Chapter</t>
  </si>
  <si>
    <t>Produkcia a tržby</t>
  </si>
  <si>
    <t>Livestock at the end of the year</t>
  </si>
  <si>
    <r>
      <t>zdroj</t>
    </r>
    <r>
      <rPr>
        <sz val="8"/>
        <rFont val="Arial Narrow"/>
        <family val="2"/>
      </rPr>
      <t xml:space="preserve">: publ. Definitívne údaje o úrode poľnoh. plodín a zeleniny v SR </t>
    </r>
  </si>
  <si>
    <t xml:space="preserve">Source: publ. Final Data on Crops, Harvest of Vegetables in SR </t>
  </si>
  <si>
    <r>
      <t>SR spolu /</t>
    </r>
    <r>
      <rPr>
        <b/>
        <i/>
        <sz val="8"/>
        <rFont val="Arial Narrow"/>
        <family val="2"/>
        <charset val="238"/>
      </rPr>
      <t xml:space="preserve"> SR in total</t>
    </r>
  </si>
  <si>
    <r>
      <rPr>
        <i/>
        <vertAlign val="superscript"/>
        <sz val="8"/>
        <rFont val="Arial Narrow"/>
        <family val="2"/>
        <charset val="238"/>
      </rPr>
      <t xml:space="preserve">1) </t>
    </r>
    <r>
      <rPr>
        <i/>
        <sz val="8"/>
        <rFont val="Arial Narrow"/>
        <family val="2"/>
      </rPr>
      <t xml:space="preserve">of employees up to 19, self-employed farmers, small growers and breeders </t>
    </r>
  </si>
  <si>
    <r>
      <rPr>
        <sz val="7.5"/>
        <rFont val="Arial Narrow"/>
        <family val="2"/>
        <charset val="238"/>
      </rPr>
      <t xml:space="preserve">z toho / </t>
    </r>
    <r>
      <rPr>
        <i/>
        <sz val="7.5"/>
        <rFont val="Arial Narrow"/>
        <family val="2"/>
        <charset val="238"/>
      </rPr>
      <t>Of which:</t>
    </r>
  </si>
  <si>
    <r>
      <t xml:space="preserve">zdroj / </t>
    </r>
    <r>
      <rPr>
        <i/>
        <sz val="8"/>
        <rFont val="Arial Narrow"/>
        <family val="2"/>
        <charset val="238"/>
      </rPr>
      <t>Source:</t>
    </r>
    <r>
      <rPr>
        <sz val="8"/>
        <rFont val="Arial Narrow"/>
        <family val="2"/>
      </rPr>
      <t xml:space="preserve"> ŠÚ SR, DATAcube. </t>
    </r>
  </si>
  <si>
    <t>Obsah</t>
  </si>
  <si>
    <t>Contents</t>
  </si>
  <si>
    <t xml:space="preserve"> </t>
  </si>
  <si>
    <r>
      <t xml:space="preserve">Obsah / </t>
    </r>
    <r>
      <rPr>
        <i/>
        <u/>
        <sz val="10"/>
        <color indexed="12"/>
        <rFont val="Arial CE"/>
        <charset val="238"/>
      </rPr>
      <t>Contents</t>
    </r>
  </si>
  <si>
    <r>
      <t>Obsah /</t>
    </r>
    <r>
      <rPr>
        <i/>
        <u/>
        <sz val="10"/>
        <color rgb="FF0000FF"/>
        <rFont val="Arial CE"/>
        <charset val="238"/>
      </rPr>
      <t xml:space="preserve"> Contents</t>
    </r>
  </si>
  <si>
    <r>
      <t>Obsah /</t>
    </r>
    <r>
      <rPr>
        <i/>
        <u/>
        <sz val="10"/>
        <color indexed="12"/>
        <rFont val="Arial"/>
        <family val="2"/>
        <charset val="238"/>
      </rPr>
      <t xml:space="preserve"> </t>
    </r>
    <r>
      <rPr>
        <i/>
        <u/>
        <sz val="10"/>
        <color indexed="12"/>
        <rFont val="Arial CE"/>
        <charset val="238"/>
      </rPr>
      <t>Contents</t>
    </r>
  </si>
  <si>
    <t>SLOVENSKÁ REPUBLIKA - REGIONÁLNE ÚDAJE 2022</t>
  </si>
  <si>
    <t>SLOVAK REPUBLIC - REGIONAL DATA 2022</t>
  </si>
  <si>
    <r>
      <t xml:space="preserve">v tom / </t>
    </r>
    <r>
      <rPr>
        <i/>
        <sz val="8"/>
        <rFont val="Arial Narrow"/>
        <family val="2"/>
      </rPr>
      <t>Of which:</t>
    </r>
  </si>
  <si>
    <r>
      <t xml:space="preserve">z toho / </t>
    </r>
    <r>
      <rPr>
        <i/>
        <sz val="7.5"/>
        <color indexed="8"/>
        <rFont val="Arial Narrow"/>
        <family val="2"/>
      </rPr>
      <t>Of which:</t>
    </r>
  </si>
  <si>
    <t xml:space="preserve">   Since 2020 number of poultry without data for other breeders who behave animals to ensure their own needs</t>
  </si>
  <si>
    <t xml:space="preserve">    Košice I-IV, Košice-okolie</t>
  </si>
  <si>
    <t xml:space="preserve">T 11-5. Intenzita chovu hospodárskych zvierat </t>
  </si>
  <si>
    <t xml:space="preserve">            Intensity of livestock breeding at the end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</si>
</sst>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_)"/>
    <numFmt numFmtId="165" formatCode="0.00E+00_)"/>
    <numFmt numFmtId="166" formatCode="0.0"/>
    <numFmt numFmtId="167" formatCode="General_)"/>
    <numFmt numFmtId="168" formatCode="#,##0__"/>
    <numFmt numFmtId="169" formatCode="#,##0.0_)"/>
    <numFmt numFmtId="170" formatCode="#,##0_);[Red]\-#,##0_ "/>
    <numFmt numFmtId="171" formatCode="#,##0.00_)"/>
    <numFmt numFmtId="172" formatCode="#,##0.0"/>
  </numFmts>
  <fonts count="6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8"/>
      <name val="Arial Narrow"/>
      <family val="2"/>
    </font>
    <font>
      <sz val="10"/>
      <name val="Courier"/>
      <family val="1"/>
      <charset val="238"/>
    </font>
    <font>
      <sz val="8"/>
      <color indexed="10"/>
      <name val="Arial Narrow"/>
      <family val="2"/>
    </font>
    <font>
      <sz val="8"/>
      <color indexed="12"/>
      <name val="Arial Narrow"/>
      <family val="2"/>
    </font>
    <font>
      <b/>
      <sz val="8"/>
      <name val="Arial Narrow"/>
      <family val="2"/>
    </font>
    <font>
      <sz val="12"/>
      <name val="Times New Roman"/>
      <family val="1"/>
    </font>
    <font>
      <u/>
      <sz val="10"/>
      <color indexed="12"/>
      <name val="Arial CE"/>
      <charset val="238"/>
    </font>
    <font>
      <u/>
      <sz val="8"/>
      <color indexed="12"/>
      <name val="Arial Narrow"/>
      <family val="2"/>
      <charset val="238"/>
    </font>
    <font>
      <sz val="8"/>
      <name val="Arial Narrow"/>
      <family val="2"/>
      <charset val="238"/>
    </font>
    <font>
      <i/>
      <sz val="8"/>
      <name val="Arial Narrow"/>
      <family val="2"/>
      <charset val="238"/>
    </font>
    <font>
      <sz val="10"/>
      <name val="Times New Roman CE"/>
      <family val="1"/>
      <charset val="238"/>
    </font>
    <font>
      <sz val="10"/>
      <name val="Arial CE"/>
    </font>
    <font>
      <i/>
      <vertAlign val="superscript"/>
      <sz val="8"/>
      <name val="Arial Narrow"/>
      <family val="2"/>
    </font>
    <font>
      <i/>
      <sz val="8"/>
      <name val="Arial Narrow"/>
      <family val="2"/>
    </font>
    <font>
      <sz val="8"/>
      <color indexed="8"/>
      <name val="Arial Narrow"/>
      <family val="2"/>
    </font>
    <font>
      <i/>
      <sz val="8"/>
      <color indexed="8"/>
      <name val="Arial Narrow"/>
      <family val="2"/>
      <charset val="238"/>
    </font>
    <font>
      <b/>
      <sz val="8"/>
      <color indexed="8"/>
      <name val="Arial Narrow"/>
      <family val="2"/>
    </font>
    <font>
      <i/>
      <sz val="8"/>
      <color indexed="8"/>
      <name val="Arial Narrow"/>
      <family val="2"/>
    </font>
    <font>
      <b/>
      <i/>
      <sz val="10"/>
      <name val="Arial Narrow"/>
      <family val="2"/>
    </font>
    <font>
      <b/>
      <i/>
      <sz val="10"/>
      <color indexed="8"/>
      <name val="Arial Narrow"/>
      <family val="2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vertAlign val="superscript"/>
      <sz val="8"/>
      <name val="Arial Narrow"/>
      <family val="2"/>
    </font>
    <font>
      <b/>
      <i/>
      <sz val="8"/>
      <name val="Arial Narrow"/>
      <family val="2"/>
    </font>
    <font>
      <sz val="8"/>
      <color indexed="8"/>
      <name val="Arial Narrow"/>
      <family val="2"/>
      <charset val="238"/>
    </font>
    <font>
      <sz val="7"/>
      <name val="Arial Narrow"/>
      <family val="2"/>
    </font>
    <font>
      <i/>
      <sz val="7"/>
      <name val="Arial Narrow"/>
      <family val="2"/>
    </font>
    <font>
      <sz val="7.5"/>
      <color indexed="8"/>
      <name val="Arial Narrow"/>
      <family val="2"/>
    </font>
    <font>
      <i/>
      <sz val="7.5"/>
      <color indexed="8"/>
      <name val="Arial Narrow"/>
      <family val="2"/>
    </font>
    <font>
      <sz val="8"/>
      <color indexed="50"/>
      <name val="Arial Narrow"/>
      <family val="2"/>
    </font>
    <font>
      <sz val="8"/>
      <color indexed="57"/>
      <name val="Arial Narrow"/>
      <family val="2"/>
    </font>
    <font>
      <sz val="8"/>
      <color indexed="52"/>
      <name val="Arial Narrow"/>
      <family val="2"/>
    </font>
    <font>
      <sz val="8"/>
      <color indexed="14"/>
      <name val="Arial Narrow"/>
      <family val="2"/>
    </font>
    <font>
      <b/>
      <i/>
      <sz val="8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sz val="1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  <charset val="238"/>
    </font>
    <font>
      <i/>
      <sz val="10"/>
      <name val="Arial CE"/>
      <charset val="238"/>
    </font>
    <font>
      <vertAlign val="superscript"/>
      <sz val="10"/>
      <name val="Times New Roman CE"/>
      <family val="1"/>
      <charset val="238"/>
    </font>
    <font>
      <sz val="8"/>
      <name val="Arial"/>
      <family val="2"/>
      <charset val="238"/>
    </font>
    <font>
      <vertAlign val="superscript"/>
      <sz val="10"/>
      <name val="Times New Roman CE"/>
      <charset val="238"/>
    </font>
    <font>
      <b/>
      <sz val="8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b/>
      <i/>
      <vertAlign val="superscript"/>
      <sz val="10"/>
      <name val="Arial Narrow"/>
      <family val="2"/>
      <charset val="238"/>
    </font>
    <font>
      <sz val="7.5"/>
      <name val="Arial Narrow"/>
      <family val="2"/>
    </font>
    <font>
      <b/>
      <sz val="10"/>
      <name val="Arial CE"/>
      <charset val="238"/>
    </font>
    <font>
      <b/>
      <i/>
      <sz val="10"/>
      <name val="Arial CE"/>
      <charset val="238"/>
    </font>
    <font>
      <sz val="10"/>
      <color theme="1"/>
      <name val="Arial CE"/>
      <charset val="238"/>
    </font>
    <font>
      <i/>
      <vertAlign val="superscript"/>
      <sz val="8"/>
      <name val="Arial Narrow"/>
      <family val="2"/>
      <charset val="238"/>
    </font>
    <font>
      <u/>
      <sz val="8"/>
      <color rgb="FF0000FF"/>
      <name val="Arial Narrow"/>
      <family val="2"/>
      <charset val="238"/>
    </font>
    <font>
      <sz val="7.5"/>
      <name val="Arial Narrow"/>
      <family val="2"/>
      <charset val="238"/>
    </font>
    <font>
      <i/>
      <sz val="7.5"/>
      <name val="Arial Narrow"/>
      <family val="2"/>
      <charset val="238"/>
    </font>
    <font>
      <i/>
      <sz val="10"/>
      <color theme="1"/>
      <name val="Arial CE"/>
      <charset val="238"/>
    </font>
    <font>
      <u/>
      <sz val="10"/>
      <color rgb="FF0000FF"/>
      <name val="Arial CE"/>
      <charset val="238"/>
    </font>
    <font>
      <i/>
      <u/>
      <sz val="10"/>
      <color indexed="12"/>
      <name val="Arial CE"/>
      <charset val="238"/>
    </font>
    <font>
      <b/>
      <sz val="10"/>
      <color rgb="FF0000FF"/>
      <name val="Arial Narrow"/>
      <family val="2"/>
    </font>
    <font>
      <i/>
      <u/>
      <sz val="10"/>
      <color rgb="FF0000FF"/>
      <name val="Arial CE"/>
      <charset val="238"/>
    </font>
    <font>
      <b/>
      <i/>
      <sz val="10"/>
      <color rgb="FF0000FF"/>
      <name val="Arial Narrow"/>
      <family val="2"/>
    </font>
    <font>
      <b/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i/>
      <u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7DEE8"/>
        <bgColor indexed="64"/>
      </patternFill>
    </fill>
    <fill>
      <patternFill patternType="solid">
        <fgColor rgb="FFDAEEF3"/>
        <bgColor indexed="64"/>
      </patternFill>
    </fill>
  </fills>
  <borders count="5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22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indexed="2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22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theme="0" tint="-0.34998626667073579"/>
      </left>
      <right/>
      <top/>
      <bottom style="thin">
        <color indexed="22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22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indexed="22"/>
      </bottom>
      <diagonal/>
    </border>
    <border>
      <left style="thin">
        <color theme="0" tint="-0.34998626667073579"/>
      </left>
      <right/>
      <top/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24994659260841701"/>
      </bottom>
      <diagonal/>
    </border>
    <border>
      <left/>
      <right style="thin">
        <color indexed="64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34998626667073579"/>
      </left>
      <right/>
      <top style="medium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theme="0" tint="-0.34998626667073579"/>
      </left>
      <right/>
      <top style="thin">
        <color theme="0" tint="-0.24994659260841701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24994659260841701"/>
      </top>
      <bottom/>
      <diagonal/>
    </border>
    <border>
      <left/>
      <right style="thin">
        <color indexed="64"/>
      </right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indexed="22"/>
      </bottom>
      <diagonal/>
    </border>
  </borders>
  <cellStyleXfs count="16">
    <xf numFmtId="0" fontId="0" fillId="0" borderId="0"/>
    <xf numFmtId="0" fontId="2" fillId="0" borderId="0"/>
    <xf numFmtId="165" fontId="4" fillId="0" borderId="0" applyFill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165" fontId="4" fillId="0" borderId="0" applyFill="0"/>
    <xf numFmtId="0" fontId="2" fillId="0" borderId="0"/>
    <xf numFmtId="40" fontId="14" fillId="0" borderId="0" applyFont="0" applyFill="0" applyBorder="0" applyAlignment="0" applyProtection="0"/>
    <xf numFmtId="165" fontId="4" fillId="0" borderId="0" applyFill="0"/>
    <xf numFmtId="165" fontId="4" fillId="0" borderId="0" applyFill="0"/>
    <xf numFmtId="40" fontId="14" fillId="0" borderId="0" applyFont="0" applyFill="0" applyBorder="0" applyAlignment="0" applyProtection="0"/>
    <xf numFmtId="0" fontId="14" fillId="0" borderId="0"/>
    <xf numFmtId="0" fontId="2" fillId="0" borderId="0"/>
    <xf numFmtId="0" fontId="39" fillId="0" borderId="0"/>
    <xf numFmtId="0" fontId="40" fillId="0" borderId="0"/>
    <xf numFmtId="0" fontId="1" fillId="0" borderId="0"/>
  </cellStyleXfs>
  <cellXfs count="637">
    <xf numFmtId="0" fontId="0" fillId="0" borderId="0" xfId="0"/>
    <xf numFmtId="1" fontId="3" fillId="0" borderId="0" xfId="1" applyNumberFormat="1" applyFont="1" applyFill="1" applyBorder="1"/>
    <xf numFmtId="1" fontId="3" fillId="0" borderId="0" xfId="1" applyNumberFormat="1" applyFont="1" applyFill="1" applyBorder="1" applyAlignment="1">
      <alignment horizontal="center"/>
    </xf>
    <xf numFmtId="1" fontId="3" fillId="0" borderId="0" xfId="2" applyNumberFormat="1" applyFont="1" applyFill="1" applyBorder="1"/>
    <xf numFmtId="166" fontId="3" fillId="0" borderId="0" xfId="1" applyNumberFormat="1" applyFont="1" applyFill="1" applyBorder="1"/>
    <xf numFmtId="167" fontId="3" fillId="0" borderId="3" xfId="2" applyNumberFormat="1" applyFont="1" applyFill="1" applyBorder="1" applyAlignment="1">
      <alignment horizontal="center"/>
    </xf>
    <xf numFmtId="167" fontId="3" fillId="0" borderId="3" xfId="2" applyNumberFormat="1" applyFont="1" applyFill="1" applyBorder="1" applyAlignment="1" applyProtection="1">
      <alignment horizontal="center"/>
      <protection locked="0"/>
    </xf>
    <xf numFmtId="167" fontId="3" fillId="0" borderId="3" xfId="3" applyNumberFormat="1" applyFont="1" applyFill="1" applyBorder="1" applyAlignment="1">
      <alignment horizontal="center"/>
    </xf>
    <xf numFmtId="166" fontId="3" fillId="0" borderId="0" xfId="2" applyNumberFormat="1" applyFont="1" applyFill="1" applyBorder="1" applyAlignment="1">
      <alignment horizontal="left"/>
    </xf>
    <xf numFmtId="167" fontId="3" fillId="0" borderId="4" xfId="1" applyNumberFormat="1" applyFont="1" applyFill="1" applyBorder="1" applyAlignment="1">
      <alignment horizontal="center"/>
    </xf>
    <xf numFmtId="1" fontId="5" fillId="0" borderId="0" xfId="1" applyNumberFormat="1" applyFont="1" applyFill="1" applyBorder="1"/>
    <xf numFmtId="1" fontId="6" fillId="0" borderId="0" xfId="1" applyNumberFormat="1" applyFont="1" applyFill="1" applyBorder="1"/>
    <xf numFmtId="165" fontId="8" fillId="0" borderId="0" xfId="2" applyFont="1" applyAlignment="1">
      <alignment horizontal="justify"/>
    </xf>
    <xf numFmtId="1" fontId="3" fillId="0" borderId="0" xfId="8" applyNumberFormat="1" applyFont="1" applyFill="1" applyBorder="1" applyAlignment="1">
      <alignment vertical="center"/>
    </xf>
    <xf numFmtId="1" fontId="3" fillId="0" borderId="0" xfId="8" applyNumberFormat="1" applyFont="1" applyFill="1" applyBorder="1" applyAlignment="1"/>
    <xf numFmtId="166" fontId="7" fillId="0" borderId="0" xfId="1" applyNumberFormat="1" applyFont="1" applyFill="1" applyBorder="1" applyAlignment="1">
      <alignment vertical="center"/>
    </xf>
    <xf numFmtId="166" fontId="21" fillId="0" borderId="0" xfId="5" applyNumberFormat="1" applyFont="1" applyFill="1" applyBorder="1" applyAlignment="1">
      <alignment vertical="center"/>
    </xf>
    <xf numFmtId="166" fontId="24" fillId="0" borderId="0" xfId="5" applyNumberFormat="1" applyFont="1" applyFill="1" applyBorder="1" applyAlignment="1">
      <alignment vertical="center"/>
    </xf>
    <xf numFmtId="1" fontId="5" fillId="0" borderId="0" xfId="5" applyNumberFormat="1" applyFont="1" applyFill="1" applyBorder="1"/>
    <xf numFmtId="1" fontId="6" fillId="0" borderId="0" xfId="5" applyNumberFormat="1" applyFont="1" applyFill="1" applyBorder="1"/>
    <xf numFmtId="1" fontId="3" fillId="0" borderId="0" xfId="8" applyNumberFormat="1" applyFont="1" applyFill="1" applyBorder="1" applyAlignment="1">
      <alignment wrapText="1"/>
    </xf>
    <xf numFmtId="166" fontId="3" fillId="0" borderId="0" xfId="5" applyNumberFormat="1" applyFont="1" applyFill="1" applyBorder="1"/>
    <xf numFmtId="166" fontId="3" fillId="0" borderId="0" xfId="5" applyNumberFormat="1" applyFont="1" applyFill="1" applyBorder="1" applyAlignment="1">
      <alignment vertical="center"/>
    </xf>
    <xf numFmtId="1" fontId="10" fillId="0" borderId="0" xfId="4" applyNumberFormat="1" applyFont="1" applyFill="1" applyBorder="1" applyAlignment="1" applyProtection="1">
      <alignment horizontal="center"/>
    </xf>
    <xf numFmtId="1" fontId="28" fillId="0" borderId="0" xfId="2" applyNumberFormat="1" applyFont="1" applyFill="1" applyBorder="1"/>
    <xf numFmtId="1" fontId="29" fillId="0" borderId="0" xfId="2" applyNumberFormat="1" applyFont="1" applyFill="1" applyBorder="1"/>
    <xf numFmtId="1" fontId="11" fillId="0" borderId="0" xfId="6" applyNumberFormat="1" applyFont="1" applyFill="1" applyBorder="1" applyAlignment="1">
      <alignment horizontal="left"/>
    </xf>
    <xf numFmtId="1" fontId="11" fillId="0" borderId="0" xfId="1" applyNumberFormat="1" applyFont="1" applyFill="1" applyBorder="1"/>
    <xf numFmtId="167" fontId="7" fillId="0" borderId="0" xfId="2" applyNumberFormat="1" applyFont="1" applyFill="1" applyBorder="1" applyAlignment="1">
      <alignment horizontal="center" vertical="center"/>
    </xf>
    <xf numFmtId="0" fontId="0" fillId="0" borderId="0" xfId="0"/>
    <xf numFmtId="1" fontId="24" fillId="0" borderId="0" xfId="5" applyNumberFormat="1" applyFont="1" applyFill="1" applyBorder="1" applyAlignment="1">
      <alignment vertical="center"/>
    </xf>
    <xf numFmtId="1" fontId="21" fillId="0" borderId="0" xfId="5" applyNumberFormat="1" applyFont="1" applyFill="1" applyBorder="1" applyAlignment="1">
      <alignment vertical="center"/>
    </xf>
    <xf numFmtId="1" fontId="7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/>
    </xf>
    <xf numFmtId="1" fontId="23" fillId="0" borderId="0" xfId="12" applyNumberFormat="1" applyFont="1" applyFill="1" applyBorder="1" applyAlignment="1" applyProtection="1">
      <alignment horizontal="right" vertical="center"/>
      <protection locked="0"/>
    </xf>
    <xf numFmtId="1" fontId="17" fillId="0" borderId="0" xfId="9" applyNumberFormat="1" applyFont="1" applyFill="1" applyBorder="1" applyAlignment="1" applyProtection="1">
      <alignment horizontal="left" vertical="center"/>
      <protection locked="0"/>
    </xf>
    <xf numFmtId="1" fontId="3" fillId="0" borderId="0" xfId="5" applyNumberFormat="1" applyFont="1" applyFill="1" applyBorder="1" applyAlignment="1">
      <alignment vertical="center"/>
    </xf>
    <xf numFmtId="1" fontId="3" fillId="0" borderId="0" xfId="5" applyNumberFormat="1" applyFont="1" applyFill="1" applyBorder="1"/>
    <xf numFmtId="164" fontId="17" fillId="0" borderId="0" xfId="6" applyNumberFormat="1" applyFont="1" applyFill="1" applyBorder="1" applyAlignment="1" applyProtection="1">
      <alignment horizontal="center" vertical="top" wrapText="1"/>
      <protection locked="0"/>
    </xf>
    <xf numFmtId="1" fontId="3" fillId="0" borderId="0" xfId="9" applyNumberFormat="1" applyFont="1" applyFill="1" applyBorder="1" applyAlignment="1">
      <alignment vertical="center"/>
    </xf>
    <xf numFmtId="1" fontId="3" fillId="0" borderId="0" xfId="9" applyNumberFormat="1" applyFont="1" applyFill="1" applyBorder="1" applyAlignment="1">
      <alignment wrapText="1"/>
    </xf>
    <xf numFmtId="164" fontId="19" fillId="0" borderId="0" xfId="10" applyNumberFormat="1" applyFont="1" applyFill="1" applyBorder="1" applyAlignment="1" applyProtection="1">
      <alignment horizontal="right" vertical="center"/>
      <protection locked="0"/>
    </xf>
    <xf numFmtId="1" fontId="11" fillId="0" borderId="0" xfId="1" applyNumberFormat="1" applyFont="1" applyFill="1" applyBorder="1" applyAlignment="1">
      <alignment vertical="center"/>
    </xf>
    <xf numFmtId="164" fontId="23" fillId="0" borderId="0" xfId="5" quotePrefix="1" applyNumberFormat="1" applyFont="1" applyFill="1" applyBorder="1" applyAlignment="1" applyProtection="1">
      <alignment horizontal="left" vertical="center"/>
      <protection locked="0"/>
    </xf>
    <xf numFmtId="164" fontId="24" fillId="0" borderId="0" xfId="5" applyNumberFormat="1" applyFont="1" applyFill="1" applyBorder="1" applyAlignment="1">
      <alignment vertical="center"/>
    </xf>
    <xf numFmtId="164" fontId="22" fillId="0" borderId="0" xfId="5" applyNumberFormat="1" applyFont="1" applyFill="1" applyBorder="1" applyAlignment="1" applyProtection="1">
      <alignment horizontal="right" vertical="center"/>
      <protection locked="0"/>
    </xf>
    <xf numFmtId="164" fontId="23" fillId="0" borderId="0" xfId="5" applyNumberFormat="1" applyFont="1" applyFill="1" applyBorder="1" applyAlignment="1" applyProtection="1">
      <alignment vertical="center"/>
    </xf>
    <xf numFmtId="1" fontId="21" fillId="0" borderId="0" xfId="1" applyNumberFormat="1" applyFont="1" applyFill="1" applyBorder="1" applyAlignment="1">
      <alignment vertical="center"/>
    </xf>
    <xf numFmtId="164" fontId="22" fillId="0" borderId="0" xfId="5" applyNumberFormat="1" applyFont="1" applyFill="1" applyBorder="1" applyAlignment="1" applyProtection="1">
      <alignment horizontal="center" vertical="center"/>
      <protection locked="0"/>
    </xf>
    <xf numFmtId="164" fontId="22" fillId="0" borderId="0" xfId="5" applyNumberFormat="1" applyFont="1" applyFill="1" applyBorder="1" applyAlignment="1" applyProtection="1">
      <alignment horizontal="left" vertical="center"/>
      <protection locked="0"/>
    </xf>
    <xf numFmtId="164" fontId="21" fillId="0" borderId="0" xfId="5" applyNumberFormat="1" applyFont="1" applyFill="1" applyBorder="1" applyAlignment="1">
      <alignment vertical="center"/>
    </xf>
    <xf numFmtId="164" fontId="17" fillId="0" borderId="0" xfId="5" applyNumberFormat="1" applyFont="1" applyFill="1" applyBorder="1" applyAlignment="1" applyProtection="1">
      <alignment horizontal="center" vertical="center"/>
      <protection locked="0"/>
    </xf>
    <xf numFmtId="164" fontId="20" fillId="0" borderId="0" xfId="5" applyNumberFormat="1" applyFont="1" applyFill="1" applyBorder="1" applyAlignment="1" applyProtection="1">
      <alignment horizontal="right" vertical="center"/>
      <protection locked="0"/>
    </xf>
    <xf numFmtId="164" fontId="17" fillId="0" borderId="50" xfId="6" applyNumberFormat="1" applyFont="1" applyBorder="1" applyAlignment="1" applyProtection="1">
      <alignment horizontal="center" vertical="top" wrapText="1"/>
      <protection locked="0"/>
    </xf>
    <xf numFmtId="164" fontId="38" fillId="0" borderId="0" xfId="5" quotePrefix="1" applyNumberFormat="1" applyFont="1" applyFill="1" applyBorder="1" applyAlignment="1">
      <alignment horizontal="left" vertical="center"/>
    </xf>
    <xf numFmtId="164" fontId="38" fillId="0" borderId="0" xfId="11" quotePrefix="1" applyNumberFormat="1" applyFont="1" applyFill="1" applyBorder="1" applyAlignment="1">
      <alignment horizontal="left" vertical="center"/>
    </xf>
    <xf numFmtId="164" fontId="10" fillId="0" borderId="0" xfId="4" applyNumberFormat="1" applyFont="1" applyFill="1" applyBorder="1" applyAlignment="1" applyProtection="1">
      <alignment horizontal="center"/>
    </xf>
    <xf numFmtId="164" fontId="30" fillId="0" borderId="0" xfId="6" applyNumberFormat="1" applyFont="1" applyFill="1" applyBorder="1" applyAlignment="1" applyProtection="1">
      <alignment horizontal="center" vertical="top" wrapText="1"/>
      <protection locked="0"/>
    </xf>
    <xf numFmtId="165" fontId="8" fillId="0" borderId="0" xfId="5" applyFont="1" applyAlignment="1">
      <alignment horizontal="justify"/>
    </xf>
    <xf numFmtId="167" fontId="7" fillId="0" borderId="0" xfId="3" applyNumberFormat="1" applyFont="1" applyFill="1" applyBorder="1" applyAlignment="1">
      <alignment horizontal="center" vertical="center"/>
    </xf>
    <xf numFmtId="167" fontId="7" fillId="0" borderId="0" xfId="1" applyNumberFormat="1" applyFont="1" applyFill="1" applyBorder="1" applyAlignment="1">
      <alignment horizontal="center" vertical="center"/>
    </xf>
    <xf numFmtId="1" fontId="21" fillId="0" borderId="0" xfId="1" applyNumberFormat="1" applyFont="1" applyFill="1" applyBorder="1" applyAlignment="1">
      <alignment horizontal="center" vertical="center"/>
    </xf>
    <xf numFmtId="1" fontId="3" fillId="0" borderId="0" xfId="6" applyNumberFormat="1" applyFont="1" applyFill="1" applyBorder="1"/>
    <xf numFmtId="1" fontId="35" fillId="0" borderId="0" xfId="1" applyNumberFormat="1" applyFont="1" applyFill="1" applyBorder="1"/>
    <xf numFmtId="1" fontId="35" fillId="0" borderId="3" xfId="5" applyNumberFormat="1" applyFont="1" applyFill="1" applyBorder="1" applyAlignment="1">
      <alignment horizontal="center"/>
    </xf>
    <xf numFmtId="1" fontId="35" fillId="0" borderId="0" xfId="5" applyNumberFormat="1" applyFont="1" applyFill="1" applyBorder="1"/>
    <xf numFmtId="1" fontId="34" fillId="0" borderId="0" xfId="1" applyNumberFormat="1" applyFont="1" applyFill="1" applyBorder="1"/>
    <xf numFmtId="1" fontId="34" fillId="0" borderId="49" xfId="1" applyNumberFormat="1" applyFont="1" applyFill="1" applyBorder="1" applyAlignment="1">
      <alignment horizontal="center"/>
    </xf>
    <xf numFmtId="1" fontId="34" fillId="0" borderId="36" xfId="5" applyNumberFormat="1" applyFont="1" applyFill="1" applyBorder="1"/>
    <xf numFmtId="1" fontId="34" fillId="0" borderId="4" xfId="1" applyNumberFormat="1" applyFont="1" applyFill="1" applyBorder="1" applyAlignment="1">
      <alignment horizontal="center"/>
    </xf>
    <xf numFmtId="1" fontId="34" fillId="0" borderId="0" xfId="5" applyNumberFormat="1" applyFont="1" applyFill="1" applyBorder="1"/>
    <xf numFmtId="1" fontId="34" fillId="0" borderId="3" xfId="1" applyNumberFormat="1" applyFont="1" applyFill="1" applyBorder="1" applyAlignment="1">
      <alignment horizontal="center"/>
    </xf>
    <xf numFmtId="1" fontId="33" fillId="0" borderId="0" xfId="1" applyNumberFormat="1" applyFont="1" applyFill="1" applyBorder="1"/>
    <xf numFmtId="1" fontId="33" fillId="0" borderId="3" xfId="5" applyNumberFormat="1" applyFont="1" applyFill="1" applyBorder="1" applyAlignment="1">
      <alignment horizontal="center"/>
    </xf>
    <xf numFmtId="1" fontId="33" fillId="0" borderId="0" xfId="5" applyNumberFormat="1" applyFont="1" applyFill="1" applyBorder="1"/>
    <xf numFmtId="1" fontId="32" fillId="0" borderId="0" xfId="1" applyNumberFormat="1" applyFont="1" applyFill="1" applyBorder="1"/>
    <xf numFmtId="1" fontId="32" fillId="0" borderId="49" xfId="1" applyNumberFormat="1" applyFont="1" applyFill="1" applyBorder="1" applyAlignment="1">
      <alignment horizontal="center"/>
    </xf>
    <xf numFmtId="1" fontId="32" fillId="0" borderId="36" xfId="5" applyNumberFormat="1" applyFont="1" applyFill="1" applyBorder="1"/>
    <xf numFmtId="1" fontId="32" fillId="0" borderId="4" xfId="1" applyNumberFormat="1" applyFont="1" applyFill="1" applyBorder="1" applyAlignment="1">
      <alignment horizontal="center"/>
    </xf>
    <xf numFmtId="1" fontId="32" fillId="0" borderId="0" xfId="5" applyNumberFormat="1" applyFont="1" applyFill="1" applyBorder="1"/>
    <xf numFmtId="1" fontId="32" fillId="0" borderId="3" xfId="1" applyNumberFormat="1" applyFont="1" applyFill="1" applyBorder="1" applyAlignment="1">
      <alignment horizontal="center"/>
    </xf>
    <xf numFmtId="164" fontId="3" fillId="0" borderId="0" xfId="1" applyNumberFormat="1" applyFont="1" applyFill="1" applyBorder="1" applyAlignment="1">
      <alignment horizontal="right"/>
    </xf>
    <xf numFmtId="1" fontId="5" fillId="0" borderId="3" xfId="5" applyNumberFormat="1" applyFont="1" applyFill="1" applyBorder="1" applyAlignment="1">
      <alignment horizontal="center"/>
    </xf>
    <xf numFmtId="1" fontId="5" fillId="0" borderId="3" xfId="5" applyNumberFormat="1" applyFont="1" applyFill="1" applyBorder="1" applyAlignment="1" applyProtection="1">
      <alignment horizontal="center"/>
      <protection locked="0"/>
    </xf>
    <xf numFmtId="1" fontId="5" fillId="0" borderId="3" xfId="3" applyNumberFormat="1" applyFont="1" applyFill="1" applyBorder="1" applyAlignment="1">
      <alignment horizontal="center"/>
    </xf>
    <xf numFmtId="1" fontId="5" fillId="0" borderId="4" xfId="1" applyNumberFormat="1" applyFont="1" applyFill="1" applyBorder="1" applyAlignment="1">
      <alignment horizontal="center"/>
    </xf>
    <xf numFmtId="1" fontId="6" fillId="0" borderId="3" xfId="5" applyNumberFormat="1" applyFont="1" applyFill="1" applyBorder="1" applyAlignment="1">
      <alignment horizontal="center"/>
    </xf>
    <xf numFmtId="1" fontId="6" fillId="0" borderId="3" xfId="5" applyNumberFormat="1" applyFont="1" applyFill="1" applyBorder="1" applyAlignment="1" applyProtection="1">
      <alignment horizontal="center"/>
      <protection locked="0"/>
    </xf>
    <xf numFmtId="1" fontId="6" fillId="0" borderId="3" xfId="3" applyNumberFormat="1" applyFont="1" applyFill="1" applyBorder="1" applyAlignment="1">
      <alignment horizontal="center"/>
    </xf>
    <xf numFmtId="1" fontId="6" fillId="0" borderId="4" xfId="1" applyNumberFormat="1" applyFont="1" applyFill="1" applyBorder="1" applyAlignment="1">
      <alignment horizontal="center"/>
    </xf>
    <xf numFmtId="171" fontId="3" fillId="0" borderId="0" xfId="1" applyNumberFormat="1" applyFont="1" applyFill="1" applyBorder="1" applyAlignment="1">
      <alignment horizontal="right"/>
    </xf>
    <xf numFmtId="165" fontId="8" fillId="0" borderId="0" xfId="5" applyFont="1" applyBorder="1" applyAlignment="1">
      <alignment horizontal="justify"/>
    </xf>
    <xf numFmtId="1" fontId="29" fillId="0" borderId="0" xfId="5" applyNumberFormat="1" applyFont="1" applyFill="1" applyBorder="1"/>
    <xf numFmtId="166" fontId="29" fillId="0" borderId="0" xfId="5" applyNumberFormat="1" applyFont="1" applyFill="1" applyBorder="1"/>
    <xf numFmtId="0" fontId="13" fillId="0" borderId="0" xfId="11" quotePrefix="1" applyFont="1" applyFill="1" applyBorder="1" applyAlignment="1">
      <alignment horizontal="left"/>
    </xf>
    <xf numFmtId="0" fontId="13" fillId="0" borderId="0" xfId="11" quotePrefix="1" applyFont="1" applyBorder="1" applyAlignment="1">
      <alignment horizontal="left"/>
    </xf>
    <xf numFmtId="0" fontId="13" fillId="0" borderId="0" xfId="11" quotePrefix="1" applyFont="1" applyBorder="1" applyAlignment="1">
      <alignment horizontal="center"/>
    </xf>
    <xf numFmtId="0" fontId="42" fillId="0" borderId="0" xfId="11" applyFont="1" applyBorder="1" applyAlignment="1">
      <alignment horizontal="left"/>
    </xf>
    <xf numFmtId="171" fontId="11" fillId="0" borderId="0" xfId="10" applyNumberFormat="1" applyFont="1" applyFill="1" applyBorder="1" applyAlignment="1">
      <alignment horizontal="right" vertical="center"/>
    </xf>
    <xf numFmtId="171" fontId="11" fillId="0" borderId="13" xfId="10" applyNumberFormat="1" applyFont="1" applyFill="1" applyBorder="1" applyAlignment="1">
      <alignment horizontal="right" vertical="center"/>
    </xf>
    <xf numFmtId="167" fontId="7" fillId="0" borderId="53" xfId="5" applyNumberFormat="1" applyFont="1" applyFill="1" applyBorder="1" applyAlignment="1">
      <alignment horizontal="center" vertical="center"/>
    </xf>
    <xf numFmtId="1" fontId="7" fillId="0" borderId="54" xfId="5" applyNumberFormat="1" applyFont="1" applyFill="1" applyBorder="1" applyAlignment="1">
      <alignment vertical="center"/>
    </xf>
    <xf numFmtId="166" fontId="3" fillId="0" borderId="0" xfId="9" applyNumberFormat="1" applyFont="1" applyFill="1" applyBorder="1" applyAlignment="1">
      <alignment wrapText="1"/>
    </xf>
    <xf numFmtId="164" fontId="20" fillId="0" borderId="0" xfId="6" applyNumberFormat="1" applyFont="1" applyFill="1" applyBorder="1" applyAlignment="1" applyProtection="1">
      <alignment horizontal="center" vertical="top" wrapText="1"/>
      <protection locked="0"/>
    </xf>
    <xf numFmtId="164" fontId="18" fillId="0" borderId="0" xfId="6" applyNumberFormat="1" applyFont="1" applyFill="1" applyBorder="1" applyAlignment="1" applyProtection="1">
      <alignment horizontal="center" vertical="top" wrapText="1"/>
      <protection locked="0"/>
    </xf>
    <xf numFmtId="164" fontId="20" fillId="0" borderId="25" xfId="6" applyNumberFormat="1" applyFont="1" applyBorder="1" applyAlignment="1" applyProtection="1">
      <alignment horizontal="center" vertical="top" wrapText="1"/>
      <protection locked="0"/>
    </xf>
    <xf numFmtId="164" fontId="20" fillId="0" borderId="26" xfId="6" applyNumberFormat="1" applyFont="1" applyBorder="1" applyAlignment="1" applyProtection="1">
      <alignment horizontal="center" vertical="top" wrapText="1"/>
      <protection locked="0"/>
    </xf>
    <xf numFmtId="164" fontId="18" fillId="0" borderId="26" xfId="6" applyNumberFormat="1" applyFont="1" applyBorder="1" applyAlignment="1" applyProtection="1">
      <alignment horizontal="center" vertical="top" wrapText="1"/>
      <protection locked="0"/>
    </xf>
    <xf numFmtId="166" fontId="3" fillId="0" borderId="0" xfId="9" applyNumberFormat="1" applyFont="1" applyFill="1" applyBorder="1" applyAlignment="1">
      <alignment vertical="center"/>
    </xf>
    <xf numFmtId="1" fontId="3" fillId="0" borderId="2" xfId="9" applyNumberFormat="1" applyFont="1" applyFill="1" applyBorder="1" applyAlignment="1">
      <alignment vertical="center"/>
    </xf>
    <xf numFmtId="164" fontId="17" fillId="0" borderId="38" xfId="6" applyNumberFormat="1" applyFont="1" applyBorder="1" applyAlignment="1" applyProtection="1">
      <alignment horizontal="center" vertical="top" wrapText="1"/>
      <protection locked="0"/>
    </xf>
    <xf numFmtId="164" fontId="30" fillId="0" borderId="41" xfId="6" applyNumberFormat="1" applyFont="1" applyBorder="1" applyAlignment="1" applyProtection="1">
      <alignment horizontal="center" vertical="top" wrapText="1"/>
      <protection locked="0"/>
    </xf>
    <xf numFmtId="0" fontId="43" fillId="0" borderId="0" xfId="15" applyFont="1" applyFill="1" applyBorder="1" applyAlignment="1">
      <alignment horizontal="center" vertical="top" wrapText="1"/>
    </xf>
    <xf numFmtId="0" fontId="43" fillId="0" borderId="0" xfId="15" applyFont="1" applyFill="1" applyBorder="1" applyAlignment="1">
      <alignment vertical="top" wrapText="1"/>
    </xf>
    <xf numFmtId="1" fontId="21" fillId="0" borderId="0" xfId="5" applyNumberFormat="1" applyFont="1" applyFill="1" applyBorder="1" applyAlignment="1" applyProtection="1">
      <alignment horizontal="right" vertical="center"/>
      <protection locked="0"/>
    </xf>
    <xf numFmtId="1" fontId="24" fillId="0" borderId="0" xfId="5" quotePrefix="1" applyNumberFormat="1" applyFont="1" applyFill="1" applyBorder="1" applyAlignment="1" applyProtection="1">
      <alignment horizontal="left" vertical="center"/>
      <protection locked="0"/>
    </xf>
    <xf numFmtId="0" fontId="43" fillId="0" borderId="0" xfId="15" applyFont="1" applyFill="1" applyBorder="1" applyAlignment="1">
      <alignment horizontal="center" vertical="center" wrapText="1"/>
    </xf>
    <xf numFmtId="1" fontId="24" fillId="0" borderId="0" xfId="9" applyNumberFormat="1" applyFont="1" applyFill="1" applyBorder="1" applyAlignment="1" applyProtection="1">
      <alignment horizontal="left" vertical="center"/>
      <protection locked="0"/>
    </xf>
    <xf numFmtId="171" fontId="35" fillId="0" borderId="0" xfId="1" applyNumberFormat="1" applyFont="1" applyFill="1" applyBorder="1" applyAlignment="1">
      <alignment horizontal="right"/>
    </xf>
    <xf numFmtId="171" fontId="34" fillId="0" borderId="0" xfId="1" applyNumberFormat="1" applyFont="1" applyFill="1" applyBorder="1" applyAlignment="1">
      <alignment horizontal="right"/>
    </xf>
    <xf numFmtId="171" fontId="33" fillId="0" borderId="0" xfId="1" applyNumberFormat="1" applyFont="1" applyFill="1" applyBorder="1" applyAlignment="1">
      <alignment horizontal="right"/>
    </xf>
    <xf numFmtId="171" fontId="32" fillId="0" borderId="0" xfId="1" applyNumberFormat="1" applyFont="1" applyFill="1" applyBorder="1" applyAlignment="1">
      <alignment horizontal="right"/>
    </xf>
    <xf numFmtId="171" fontId="32" fillId="0" borderId="36" xfId="1" applyNumberFormat="1" applyFont="1" applyFill="1" applyBorder="1" applyAlignment="1">
      <alignment horizontal="right"/>
    </xf>
    <xf numFmtId="171" fontId="5" fillId="0" borderId="0" xfId="1" applyNumberFormat="1" applyFont="1" applyFill="1" applyBorder="1" applyAlignment="1">
      <alignment horizontal="right"/>
    </xf>
    <xf numFmtId="171" fontId="6" fillId="0" borderId="0" xfId="1" applyNumberFormat="1" applyFont="1" applyFill="1" applyBorder="1" applyAlignment="1">
      <alignment horizontal="right"/>
    </xf>
    <xf numFmtId="171" fontId="10" fillId="0" borderId="0" xfId="4" quotePrefix="1" applyNumberFormat="1" applyFont="1" applyBorder="1" applyAlignment="1" applyProtection="1">
      <alignment horizontal="center" vertical="center"/>
    </xf>
    <xf numFmtId="171" fontId="13" fillId="0" borderId="0" xfId="5" quotePrefix="1" applyNumberFormat="1" applyFont="1" applyBorder="1" applyAlignment="1">
      <alignment horizontal="right" vertical="center"/>
    </xf>
    <xf numFmtId="168" fontId="13" fillId="0" borderId="0" xfId="5" quotePrefix="1" applyNumberFormat="1" applyFont="1" applyBorder="1" applyAlignment="1">
      <alignment horizontal="center" vertical="center"/>
    </xf>
    <xf numFmtId="171" fontId="3" fillId="0" borderId="0" xfId="10" applyNumberFormat="1" applyFont="1" applyFill="1" applyBorder="1" applyAlignment="1">
      <alignment horizontal="right" vertical="center"/>
    </xf>
    <xf numFmtId="171" fontId="3" fillId="0" borderId="5" xfId="10" applyNumberFormat="1" applyFont="1" applyFill="1" applyBorder="1" applyAlignment="1">
      <alignment horizontal="right" vertical="center"/>
    </xf>
    <xf numFmtId="171" fontId="3" fillId="0" borderId="6" xfId="10" applyNumberFormat="1" applyFont="1" applyFill="1" applyBorder="1" applyAlignment="1">
      <alignment horizontal="right" vertical="center"/>
    </xf>
    <xf numFmtId="171" fontId="3" fillId="0" borderId="7" xfId="10" applyNumberFormat="1" applyFont="1" applyFill="1" applyBorder="1" applyAlignment="1">
      <alignment horizontal="right" vertical="center"/>
    </xf>
    <xf numFmtId="167" fontId="3" fillId="0" borderId="3" xfId="5" applyNumberFormat="1" applyFont="1" applyFill="1" applyBorder="1" applyAlignment="1">
      <alignment horizontal="right" vertical="center"/>
    </xf>
    <xf numFmtId="2" fontId="7" fillId="0" borderId="0" xfId="1" applyNumberFormat="1" applyFont="1" applyFill="1" applyBorder="1" applyAlignment="1">
      <alignment vertical="center"/>
    </xf>
    <xf numFmtId="167" fontId="17" fillId="0" borderId="3" xfId="5" applyNumberFormat="1" applyFont="1" applyFill="1" applyBorder="1" applyAlignment="1" applyProtection="1">
      <alignment horizontal="right" vertical="center"/>
      <protection locked="0"/>
    </xf>
    <xf numFmtId="167" fontId="3" fillId="0" borderId="3" xfId="3" applyNumberFormat="1" applyFont="1" applyFill="1" applyBorder="1" applyAlignment="1">
      <alignment horizontal="right" vertical="center"/>
    </xf>
    <xf numFmtId="171" fontId="3" fillId="0" borderId="8" xfId="10" applyNumberFormat="1" applyFont="1" applyFill="1" applyBorder="1" applyAlignment="1">
      <alignment horizontal="right" vertical="center"/>
    </xf>
    <xf numFmtId="171" fontId="3" fillId="0" borderId="9" xfId="10" applyNumberFormat="1" applyFont="1" applyFill="1" applyBorder="1" applyAlignment="1">
      <alignment horizontal="right" vertical="center"/>
    </xf>
    <xf numFmtId="171" fontId="3" fillId="0" borderId="10" xfId="10" applyNumberFormat="1" applyFont="1" applyFill="1" applyBorder="1" applyAlignment="1">
      <alignment horizontal="right" vertical="center"/>
    </xf>
    <xf numFmtId="167" fontId="3" fillId="0" borderId="4" xfId="1" applyNumberFormat="1" applyFont="1" applyFill="1" applyBorder="1" applyAlignment="1">
      <alignment horizontal="right" vertical="center"/>
    </xf>
    <xf numFmtId="171" fontId="3" fillId="0" borderId="12" xfId="10" applyNumberFormat="1" applyFont="1" applyFill="1" applyBorder="1" applyAlignment="1">
      <alignment horizontal="right" vertical="center"/>
    </xf>
    <xf numFmtId="171" fontId="3" fillId="0" borderId="13" xfId="10" applyNumberFormat="1" applyFont="1" applyFill="1" applyBorder="1" applyAlignment="1">
      <alignment horizontal="right" vertical="center"/>
    </xf>
    <xf numFmtId="171" fontId="3" fillId="0" borderId="14" xfId="10" applyNumberFormat="1" applyFont="1" applyFill="1" applyBorder="1" applyAlignment="1">
      <alignment horizontal="right" vertical="center"/>
    </xf>
    <xf numFmtId="171" fontId="3" fillId="0" borderId="48" xfId="10" applyNumberFormat="1" applyFont="1" applyFill="1" applyBorder="1" applyAlignment="1">
      <alignment horizontal="right" vertical="center"/>
    </xf>
    <xf numFmtId="171" fontId="3" fillId="0" borderId="47" xfId="10" applyNumberFormat="1" applyFont="1" applyFill="1" applyBorder="1" applyAlignment="1">
      <alignment horizontal="right" vertical="center"/>
    </xf>
    <xf numFmtId="171" fontId="3" fillId="0" borderId="46" xfId="10" applyNumberFormat="1" applyFont="1" applyFill="1" applyBorder="1" applyAlignment="1">
      <alignment horizontal="right" vertical="center"/>
    </xf>
    <xf numFmtId="167" fontId="3" fillId="0" borderId="52" xfId="1" applyNumberFormat="1" applyFont="1" applyFill="1" applyBorder="1" applyAlignment="1">
      <alignment horizontal="right" vertical="center"/>
    </xf>
    <xf numFmtId="167" fontId="7" fillId="0" borderId="3" xfId="5" applyNumberFormat="1" applyFont="1" applyFill="1" applyBorder="1" applyAlignment="1">
      <alignment horizontal="right" vertical="center"/>
    </xf>
    <xf numFmtId="167" fontId="19" fillId="0" borderId="3" xfId="5" applyNumberFormat="1" applyFont="1" applyFill="1" applyBorder="1" applyAlignment="1" applyProtection="1">
      <alignment horizontal="right" vertical="center"/>
      <protection locked="0"/>
    </xf>
    <xf numFmtId="167" fontId="7" fillId="0" borderId="3" xfId="3" applyNumberFormat="1" applyFont="1" applyFill="1" applyBorder="1" applyAlignment="1">
      <alignment horizontal="right" vertical="center"/>
    </xf>
    <xf numFmtId="167" fontId="7" fillId="0" borderId="4" xfId="1" applyNumberFormat="1" applyFont="1" applyFill="1" applyBorder="1" applyAlignment="1">
      <alignment horizontal="right" vertical="center"/>
    </xf>
    <xf numFmtId="171" fontId="11" fillId="0" borderId="12" xfId="10" applyNumberFormat="1" applyFont="1" applyFill="1" applyBorder="1" applyAlignment="1">
      <alignment horizontal="right" vertical="center"/>
    </xf>
    <xf numFmtId="171" fontId="11" fillId="0" borderId="14" xfId="10" applyNumberFormat="1" applyFont="1" applyFill="1" applyBorder="1" applyAlignment="1">
      <alignment horizontal="right" vertical="center"/>
    </xf>
    <xf numFmtId="167" fontId="11" fillId="0" borderId="3" xfId="5" applyNumberFormat="1" applyFont="1" applyFill="1" applyBorder="1" applyAlignment="1">
      <alignment horizontal="right" vertical="center"/>
    </xf>
    <xf numFmtId="2" fontId="11" fillId="0" borderId="0" xfId="1" applyNumberFormat="1" applyFont="1" applyFill="1" applyBorder="1" applyAlignment="1">
      <alignment vertical="center"/>
    </xf>
    <xf numFmtId="171" fontId="11" fillId="0" borderId="5" xfId="10" applyNumberFormat="1" applyFont="1" applyFill="1" applyBorder="1" applyAlignment="1">
      <alignment horizontal="right" vertical="center"/>
    </xf>
    <xf numFmtId="171" fontId="11" fillId="0" borderId="6" xfId="10" applyNumberFormat="1" applyFont="1" applyFill="1" applyBorder="1" applyAlignment="1">
      <alignment horizontal="right" vertical="center"/>
    </xf>
    <xf numFmtId="171" fontId="11" fillId="0" borderId="7" xfId="10" applyNumberFormat="1" applyFont="1" applyFill="1" applyBorder="1" applyAlignment="1">
      <alignment horizontal="right" vertical="center"/>
    </xf>
    <xf numFmtId="167" fontId="27" fillId="0" borderId="3" xfId="5" applyNumberFormat="1" applyFont="1" applyFill="1" applyBorder="1" applyAlignment="1" applyProtection="1">
      <alignment horizontal="right" vertical="center"/>
      <protection locked="0"/>
    </xf>
    <xf numFmtId="167" fontId="11" fillId="0" borderId="3" xfId="3" applyNumberFormat="1" applyFont="1" applyFill="1" applyBorder="1" applyAlignment="1">
      <alignment horizontal="right" vertical="center"/>
    </xf>
    <xf numFmtId="171" fontId="11" fillId="0" borderId="8" xfId="10" applyNumberFormat="1" applyFont="1" applyFill="1" applyBorder="1" applyAlignment="1">
      <alignment horizontal="right" vertical="center"/>
    </xf>
    <xf numFmtId="171" fontId="11" fillId="0" borderId="9" xfId="10" applyNumberFormat="1" applyFont="1" applyFill="1" applyBorder="1" applyAlignment="1">
      <alignment horizontal="right" vertical="center"/>
    </xf>
    <xf numFmtId="171" fontId="11" fillId="0" borderId="10" xfId="10" applyNumberFormat="1" applyFont="1" applyFill="1" applyBorder="1" applyAlignment="1">
      <alignment horizontal="right" vertical="center"/>
    </xf>
    <xf numFmtId="167" fontId="11" fillId="0" borderId="4" xfId="1" applyNumberFormat="1" applyFont="1" applyFill="1" applyBorder="1" applyAlignment="1">
      <alignment horizontal="right" vertical="center"/>
    </xf>
    <xf numFmtId="171" fontId="7" fillId="0" borderId="0" xfId="10" applyNumberFormat="1" applyFont="1" applyFill="1" applyBorder="1" applyAlignment="1">
      <alignment horizontal="right" vertical="center"/>
    </xf>
    <xf numFmtId="1" fontId="3" fillId="0" borderId="3" xfId="5" applyNumberFormat="1" applyFont="1" applyFill="1" applyBorder="1" applyAlignment="1">
      <alignment horizontal="right" vertical="center"/>
    </xf>
    <xf numFmtId="1" fontId="17" fillId="0" borderId="3" xfId="5" applyNumberFormat="1" applyFont="1" applyFill="1" applyBorder="1" applyAlignment="1" applyProtection="1">
      <alignment horizontal="right" vertical="center"/>
      <protection locked="0"/>
    </xf>
    <xf numFmtId="1" fontId="3" fillId="0" borderId="3" xfId="3" applyNumberFormat="1" applyFont="1" applyFill="1" applyBorder="1" applyAlignment="1">
      <alignment horizontal="right" vertical="center"/>
    </xf>
    <xf numFmtId="1" fontId="3" fillId="0" borderId="4" xfId="1" applyNumberFormat="1" applyFont="1" applyFill="1" applyBorder="1" applyAlignment="1">
      <alignment horizontal="right" vertical="center"/>
    </xf>
    <xf numFmtId="171" fontId="3" fillId="0" borderId="31" xfId="10" applyNumberFormat="1" applyFont="1" applyFill="1" applyBorder="1" applyAlignment="1">
      <alignment horizontal="right" vertical="center"/>
    </xf>
    <xf numFmtId="171" fontId="3" fillId="0" borderId="32" xfId="10" applyNumberFormat="1" applyFont="1" applyFill="1" applyBorder="1" applyAlignment="1">
      <alignment horizontal="right" vertical="center"/>
    </xf>
    <xf numFmtId="171" fontId="3" fillId="0" borderId="33" xfId="10" applyNumberFormat="1" applyFont="1" applyFill="1" applyBorder="1" applyAlignment="1">
      <alignment horizontal="right" vertical="center"/>
    </xf>
    <xf numFmtId="1" fontId="3" fillId="0" borderId="34" xfId="1" applyNumberFormat="1" applyFont="1" applyFill="1" applyBorder="1" applyAlignment="1">
      <alignment horizontal="right" vertical="center"/>
    </xf>
    <xf numFmtId="1" fontId="3" fillId="0" borderId="35" xfId="5" applyNumberFormat="1" applyFont="1" applyFill="1" applyBorder="1" applyAlignment="1">
      <alignment vertical="center"/>
    </xf>
    <xf numFmtId="1" fontId="7" fillId="0" borderId="3" xfId="5" applyNumberFormat="1" applyFont="1" applyFill="1" applyBorder="1" applyAlignment="1">
      <alignment horizontal="right" vertical="center"/>
    </xf>
    <xf numFmtId="1" fontId="19" fillId="0" borderId="3" xfId="5" applyNumberFormat="1" applyFont="1" applyFill="1" applyBorder="1" applyAlignment="1" applyProtection="1">
      <alignment horizontal="right" vertical="center"/>
      <protection locked="0"/>
    </xf>
    <xf numFmtId="1" fontId="7" fillId="0" borderId="3" xfId="3" applyNumberFormat="1" applyFont="1" applyFill="1" applyBorder="1" applyAlignment="1">
      <alignment horizontal="right" vertical="center"/>
    </xf>
    <xf numFmtId="1" fontId="7" fillId="0" borderId="4" xfId="1" applyNumberFormat="1" applyFont="1" applyFill="1" applyBorder="1" applyAlignment="1">
      <alignment horizontal="right" vertical="center"/>
    </xf>
    <xf numFmtId="1" fontId="11" fillId="0" borderId="3" xfId="5" applyNumberFormat="1" applyFont="1" applyFill="1" applyBorder="1" applyAlignment="1">
      <alignment horizontal="right" vertical="center"/>
    </xf>
    <xf numFmtId="1" fontId="27" fillId="0" borderId="3" xfId="5" applyNumberFormat="1" applyFont="1" applyFill="1" applyBorder="1" applyAlignment="1" applyProtection="1">
      <alignment horizontal="right" vertical="center"/>
      <protection locked="0"/>
    </xf>
    <xf numFmtId="1" fontId="11" fillId="0" borderId="3" xfId="3" applyNumberFormat="1" applyFont="1" applyFill="1" applyBorder="1" applyAlignment="1">
      <alignment horizontal="right" vertical="center"/>
    </xf>
    <xf numFmtId="1" fontId="11" fillId="0" borderId="4" xfId="1" applyNumberFormat="1" applyFont="1" applyFill="1" applyBorder="1" applyAlignment="1">
      <alignment horizontal="right" vertical="center"/>
    </xf>
    <xf numFmtId="171" fontId="19" fillId="0" borderId="0" xfId="10" applyNumberFormat="1" applyFont="1" applyFill="1" applyBorder="1" applyAlignment="1" applyProtection="1">
      <alignment horizontal="right" vertical="center"/>
      <protection locked="0"/>
    </xf>
    <xf numFmtId="171" fontId="20" fillId="0" borderId="0" xfId="5" applyNumberFormat="1" applyFont="1" applyFill="1" applyBorder="1" applyAlignment="1" applyProtection="1">
      <alignment horizontal="right" vertical="center"/>
      <protection locked="0"/>
    </xf>
    <xf numFmtId="171" fontId="17" fillId="0" borderId="0" xfId="5" applyNumberFormat="1" applyFont="1" applyFill="1" applyBorder="1" applyAlignment="1" applyProtection="1">
      <alignment horizontal="right" vertical="center"/>
      <protection locked="0"/>
    </xf>
    <xf numFmtId="171" fontId="22" fillId="0" borderId="0" xfId="5" applyNumberFormat="1" applyFont="1" applyFill="1" applyBorder="1" applyAlignment="1" applyProtection="1">
      <alignment horizontal="right" vertical="center"/>
      <protection locked="0"/>
    </xf>
    <xf numFmtId="171" fontId="23" fillId="0" borderId="0" xfId="5" applyNumberFormat="1" applyFont="1" applyFill="1" applyBorder="1" applyAlignment="1" applyProtection="1">
      <alignment horizontal="right" vertical="center"/>
    </xf>
    <xf numFmtId="171" fontId="23" fillId="0" borderId="0" xfId="5" quotePrefix="1" applyNumberFormat="1" applyFont="1" applyFill="1" applyBorder="1" applyAlignment="1" applyProtection="1">
      <alignment horizontal="right" vertical="center"/>
      <protection locked="0"/>
    </xf>
    <xf numFmtId="169" fontId="3" fillId="0" borderId="0" xfId="1" applyNumberFormat="1" applyFont="1" applyFill="1" applyBorder="1" applyAlignment="1">
      <alignment vertical="center"/>
    </xf>
    <xf numFmtId="165" fontId="8" fillId="0" borderId="0" xfId="5" applyFont="1" applyAlignment="1">
      <alignment horizontal="justify" vertical="center"/>
    </xf>
    <xf numFmtId="169" fontId="13" fillId="0" borderId="0" xfId="11" quotePrefix="1" applyNumberFormat="1" applyFont="1" applyFill="1" applyBorder="1" applyAlignment="1">
      <alignment horizontal="left" vertical="center"/>
    </xf>
    <xf numFmtId="169" fontId="13" fillId="0" borderId="0" xfId="11" quotePrefix="1" applyNumberFormat="1" applyFont="1" applyBorder="1" applyAlignment="1">
      <alignment horizontal="left" vertical="center"/>
    </xf>
    <xf numFmtId="1" fontId="13" fillId="0" borderId="0" xfId="11" quotePrefix="1" applyNumberFormat="1" applyFont="1" applyBorder="1" applyAlignment="1">
      <alignment horizontal="center" vertical="center"/>
    </xf>
    <xf numFmtId="0" fontId="44" fillId="0" borderId="0" xfId="11" applyFont="1" applyBorder="1" applyAlignment="1">
      <alignment horizontal="left" vertical="center"/>
    </xf>
    <xf numFmtId="169" fontId="13" fillId="0" borderId="0" xfId="5" quotePrefix="1" applyNumberFormat="1" applyFont="1" applyFill="1" applyBorder="1" applyAlignment="1">
      <alignment horizontal="left" vertical="center"/>
    </xf>
    <xf numFmtId="1" fontId="13" fillId="0" borderId="0" xfId="5" quotePrefix="1" applyNumberFormat="1" applyFont="1" applyBorder="1" applyAlignment="1">
      <alignment horizontal="center" vertical="center"/>
    </xf>
    <xf numFmtId="169" fontId="3" fillId="0" borderId="0" xfId="10" applyNumberFormat="1" applyFont="1" applyFill="1" applyBorder="1" applyAlignment="1">
      <alignment horizontal="right" vertical="center"/>
    </xf>
    <xf numFmtId="172" fontId="3" fillId="0" borderId="5" xfId="10" applyNumberFormat="1" applyFont="1" applyFill="1" applyBorder="1" applyAlignment="1">
      <alignment horizontal="right" vertical="center"/>
    </xf>
    <xf numFmtId="172" fontId="3" fillId="0" borderId="6" xfId="10" applyNumberFormat="1" applyFont="1" applyFill="1" applyBorder="1" applyAlignment="1">
      <alignment horizontal="right" vertical="center"/>
    </xf>
    <xf numFmtId="172" fontId="3" fillId="0" borderId="7" xfId="10" applyNumberFormat="1" applyFont="1" applyFill="1" applyBorder="1" applyAlignment="1">
      <alignment horizontal="right" vertical="center"/>
    </xf>
    <xf numFmtId="0" fontId="11" fillId="0" borderId="3" xfId="5" applyNumberFormat="1" applyFont="1" applyFill="1" applyBorder="1" applyAlignment="1">
      <alignment horizontal="right" vertical="center"/>
    </xf>
    <xf numFmtId="0" fontId="11" fillId="0" borderId="3" xfId="3" applyNumberFormat="1" applyFont="1" applyFill="1" applyBorder="1" applyAlignment="1">
      <alignment horizontal="right" vertical="center"/>
    </xf>
    <xf numFmtId="172" fontId="3" fillId="0" borderId="8" xfId="10" applyNumberFormat="1" applyFont="1" applyFill="1" applyBorder="1" applyAlignment="1">
      <alignment horizontal="right" vertical="center"/>
    </xf>
    <xf numFmtId="172" fontId="3" fillId="0" borderId="9" xfId="10" applyNumberFormat="1" applyFont="1" applyFill="1" applyBorder="1" applyAlignment="1">
      <alignment horizontal="right" vertical="center"/>
    </xf>
    <xf numFmtId="172" fontId="3" fillId="0" borderId="10" xfId="10" applyNumberFormat="1" applyFont="1" applyFill="1" applyBorder="1" applyAlignment="1">
      <alignment horizontal="right" vertical="center"/>
    </xf>
    <xf numFmtId="0" fontId="11" fillId="0" borderId="4" xfId="1" applyNumberFormat="1" applyFont="1" applyFill="1" applyBorder="1" applyAlignment="1">
      <alignment horizontal="right" vertical="center"/>
    </xf>
    <xf numFmtId="172" fontId="3" fillId="0" borderId="12" xfId="10" applyNumberFormat="1" applyFont="1" applyFill="1" applyBorder="1" applyAlignment="1">
      <alignment horizontal="right" vertical="center"/>
    </xf>
    <xf numFmtId="172" fontId="3" fillId="0" borderId="13" xfId="10" applyNumberFormat="1" applyFont="1" applyFill="1" applyBorder="1" applyAlignment="1">
      <alignment horizontal="right" vertical="center"/>
    </xf>
    <xf numFmtId="172" fontId="3" fillId="0" borderId="14" xfId="10" applyNumberFormat="1" applyFont="1" applyFill="1" applyBorder="1" applyAlignment="1">
      <alignment horizontal="right" vertical="center"/>
    </xf>
    <xf numFmtId="172" fontId="3" fillId="0" borderId="31" xfId="10" applyNumberFormat="1" applyFont="1" applyFill="1" applyBorder="1" applyAlignment="1">
      <alignment horizontal="right" vertical="center"/>
    </xf>
    <xf numFmtId="172" fontId="3" fillId="0" borderId="32" xfId="10" applyNumberFormat="1" applyFont="1" applyFill="1" applyBorder="1" applyAlignment="1">
      <alignment horizontal="right" vertical="center"/>
    </xf>
    <xf numFmtId="172" fontId="3" fillId="0" borderId="33" xfId="10" applyNumberFormat="1" applyFont="1" applyFill="1" applyBorder="1" applyAlignment="1">
      <alignment horizontal="right" vertical="center"/>
    </xf>
    <xf numFmtId="0" fontId="45" fillId="0" borderId="3" xfId="5" applyNumberFormat="1" applyFont="1" applyFill="1" applyBorder="1" applyAlignment="1">
      <alignment horizontal="right" vertical="center"/>
    </xf>
    <xf numFmtId="0" fontId="45" fillId="0" borderId="3" xfId="3" applyNumberFormat="1" applyFont="1" applyFill="1" applyBorder="1" applyAlignment="1">
      <alignment horizontal="right" vertical="center"/>
    </xf>
    <xf numFmtId="0" fontId="45" fillId="0" borderId="4" xfId="1" applyNumberFormat="1" applyFont="1" applyFill="1" applyBorder="1" applyAlignment="1">
      <alignment horizontal="right" vertical="center"/>
    </xf>
    <xf numFmtId="169" fontId="11" fillId="0" borderId="0" xfId="10" applyNumberFormat="1" applyFont="1" applyFill="1" applyBorder="1" applyAlignment="1">
      <alignment horizontal="right" vertical="center"/>
    </xf>
    <xf numFmtId="172" fontId="11" fillId="0" borderId="12" xfId="10" applyNumberFormat="1" applyFont="1" applyFill="1" applyBorder="1" applyAlignment="1">
      <alignment horizontal="right" vertical="center"/>
    </xf>
    <xf numFmtId="172" fontId="11" fillId="0" borderId="13" xfId="10" applyNumberFormat="1" applyFont="1" applyFill="1" applyBorder="1" applyAlignment="1">
      <alignment horizontal="right" vertical="center"/>
    </xf>
    <xf numFmtId="172" fontId="11" fillId="0" borderId="14" xfId="10" applyNumberFormat="1" applyFont="1" applyFill="1" applyBorder="1" applyAlignment="1">
      <alignment horizontal="right" vertical="center"/>
    </xf>
    <xf numFmtId="172" fontId="11" fillId="0" borderId="5" xfId="10" applyNumberFormat="1" applyFont="1" applyFill="1" applyBorder="1" applyAlignment="1">
      <alignment horizontal="right" vertical="center"/>
    </xf>
    <xf numFmtId="172" fontId="11" fillId="0" borderId="6" xfId="10" applyNumberFormat="1" applyFont="1" applyFill="1" applyBorder="1" applyAlignment="1">
      <alignment horizontal="right" vertical="center"/>
    </xf>
    <xf numFmtId="172" fontId="11" fillId="0" borderId="7" xfId="10" applyNumberFormat="1" applyFont="1" applyFill="1" applyBorder="1" applyAlignment="1">
      <alignment horizontal="right" vertical="center"/>
    </xf>
    <xf numFmtId="172" fontId="11" fillId="0" borderId="8" xfId="10" applyNumberFormat="1" applyFont="1" applyFill="1" applyBorder="1" applyAlignment="1">
      <alignment horizontal="right" vertical="center"/>
    </xf>
    <xf numFmtId="172" fontId="11" fillId="0" borderId="9" xfId="10" applyNumberFormat="1" applyFont="1" applyFill="1" applyBorder="1" applyAlignment="1">
      <alignment horizontal="right" vertical="center"/>
    </xf>
    <xf numFmtId="172" fontId="11" fillId="0" borderId="10" xfId="10" applyNumberFormat="1" applyFont="1" applyFill="1" applyBorder="1" applyAlignment="1">
      <alignment horizontal="right" vertical="center"/>
    </xf>
    <xf numFmtId="169" fontId="7" fillId="0" borderId="0" xfId="10" applyNumberFormat="1" applyFont="1" applyFill="1" applyBorder="1" applyAlignment="1">
      <alignment horizontal="right" vertical="center"/>
    </xf>
    <xf numFmtId="169" fontId="3" fillId="0" borderId="0" xfId="10" applyNumberFormat="1" applyFont="1" applyFill="1" applyBorder="1" applyAlignment="1">
      <alignment vertical="center"/>
    </xf>
    <xf numFmtId="0" fontId="7" fillId="0" borderId="3" xfId="5" applyNumberFormat="1" applyFont="1" applyFill="1" applyBorder="1" applyAlignment="1">
      <alignment horizontal="right" vertical="center"/>
    </xf>
    <xf numFmtId="0" fontId="7" fillId="0" borderId="3" xfId="3" applyNumberFormat="1" applyFont="1" applyFill="1" applyBorder="1" applyAlignment="1">
      <alignment horizontal="right" vertical="center"/>
    </xf>
    <xf numFmtId="0" fontId="7" fillId="0" borderId="4" xfId="1" applyNumberFormat="1" applyFont="1" applyFill="1" applyBorder="1" applyAlignment="1">
      <alignment horizontal="right" vertical="center"/>
    </xf>
    <xf numFmtId="169" fontId="24" fillId="0" borderId="0" xfId="5" quotePrefix="1" applyNumberFormat="1" applyFont="1" applyFill="1" applyBorder="1" applyAlignment="1" applyProtection="1">
      <alignment horizontal="left" vertical="center"/>
      <protection locked="0"/>
    </xf>
    <xf numFmtId="169" fontId="21" fillId="0" borderId="0" xfId="5" applyNumberFormat="1" applyFont="1" applyFill="1" applyBorder="1" applyAlignment="1" applyProtection="1">
      <alignment horizontal="left" vertical="center"/>
      <protection locked="0"/>
    </xf>
    <xf numFmtId="169" fontId="24" fillId="0" borderId="0" xfId="5" applyNumberFormat="1" applyFont="1" applyFill="1" applyBorder="1" applyAlignment="1" applyProtection="1">
      <alignment vertical="center"/>
    </xf>
    <xf numFmtId="1" fontId="24" fillId="0" borderId="0" xfId="12" applyNumberFormat="1" applyFont="1" applyAlignment="1" applyProtection="1">
      <alignment horizontal="right" vertical="center"/>
      <protection locked="0"/>
    </xf>
    <xf numFmtId="1" fontId="21" fillId="0" borderId="0" xfId="9" applyNumberFormat="1" applyFont="1" applyFill="1" applyBorder="1" applyAlignment="1" applyProtection="1">
      <alignment horizontal="left" vertical="center"/>
      <protection locked="0"/>
    </xf>
    <xf numFmtId="0" fontId="7" fillId="0" borderId="4" xfId="1" applyNumberFormat="1" applyFont="1" applyFill="1" applyBorder="1" applyAlignment="1">
      <alignment horizontal="center" vertical="center"/>
    </xf>
    <xf numFmtId="0" fontId="7" fillId="0" borderId="3" xfId="3" applyNumberFormat="1" applyFont="1" applyFill="1" applyBorder="1" applyAlignment="1">
      <alignment horizontal="center" vertical="center"/>
    </xf>
    <xf numFmtId="0" fontId="19" fillId="0" borderId="3" xfId="5" applyNumberFormat="1" applyFont="1" applyFill="1" applyBorder="1" applyAlignment="1" applyProtection="1">
      <alignment horizontal="center" vertical="center"/>
      <protection locked="0"/>
    </xf>
    <xf numFmtId="0" fontId="7" fillId="0" borderId="3" xfId="5" applyNumberFormat="1" applyFont="1" applyFill="1" applyBorder="1" applyAlignment="1">
      <alignment horizontal="center" vertical="center"/>
    </xf>
    <xf numFmtId="0" fontId="11" fillId="0" borderId="4" xfId="1" applyNumberFormat="1" applyFont="1" applyFill="1" applyBorder="1" applyAlignment="1">
      <alignment horizontal="center" vertical="center"/>
    </xf>
    <xf numFmtId="0" fontId="11" fillId="0" borderId="3" xfId="3" applyNumberFormat="1" applyFont="1" applyFill="1" applyBorder="1" applyAlignment="1">
      <alignment horizontal="center" vertical="center"/>
    </xf>
    <xf numFmtId="0" fontId="27" fillId="0" borderId="3" xfId="5" applyNumberFormat="1" applyFont="1" applyFill="1" applyBorder="1" applyAlignment="1" applyProtection="1">
      <alignment horizontal="center" vertical="center"/>
      <protection locked="0"/>
    </xf>
    <xf numFmtId="0" fontId="11" fillId="0" borderId="3" xfId="5" applyNumberFormat="1" applyFont="1" applyFill="1" applyBorder="1" applyAlignment="1">
      <alignment horizontal="center" vertical="center"/>
    </xf>
    <xf numFmtId="0" fontId="3" fillId="0" borderId="3" xfId="3" applyNumberFormat="1" applyFont="1" applyFill="1" applyBorder="1" applyAlignment="1">
      <alignment horizontal="center" vertical="center"/>
    </xf>
    <xf numFmtId="0" fontId="17" fillId="0" borderId="3" xfId="5" applyNumberFormat="1" applyFont="1" applyFill="1" applyBorder="1" applyAlignment="1" applyProtection="1">
      <alignment horizontal="center" vertical="center"/>
      <protection locked="0"/>
    </xf>
    <xf numFmtId="0" fontId="3" fillId="0" borderId="3" xfId="5" applyNumberFormat="1" applyFont="1" applyFill="1" applyBorder="1" applyAlignment="1">
      <alignment horizontal="center" vertical="center"/>
    </xf>
    <xf numFmtId="0" fontId="3" fillId="0" borderId="4" xfId="1" applyNumberFormat="1" applyFont="1" applyFill="1" applyBorder="1" applyAlignment="1">
      <alignment horizontal="center" vertical="center"/>
    </xf>
    <xf numFmtId="169" fontId="21" fillId="0" borderId="0" xfId="5" applyNumberFormat="1" applyFont="1" applyFill="1" applyBorder="1" applyAlignment="1" applyProtection="1">
      <alignment horizontal="center" vertical="center"/>
      <protection locked="0"/>
    </xf>
    <xf numFmtId="1" fontId="24" fillId="0" borderId="0" xfId="12" applyNumberFormat="1" applyFont="1" applyFill="1" applyBorder="1" applyAlignment="1" applyProtection="1">
      <alignment horizontal="right" vertical="center"/>
      <protection locked="0"/>
    </xf>
    <xf numFmtId="169" fontId="21" fillId="0" borderId="0" xfId="5" applyNumberFormat="1" applyFont="1" applyFill="1" applyBorder="1" applyAlignment="1" applyProtection="1">
      <alignment horizontal="right" vertical="center"/>
      <protection locked="0"/>
    </xf>
    <xf numFmtId="0" fontId="2" fillId="0" borderId="0" xfId="6"/>
    <xf numFmtId="1" fontId="23" fillId="0" borderId="0" xfId="9" applyNumberFormat="1" applyFont="1" applyFill="1" applyBorder="1" applyAlignment="1" applyProtection="1">
      <alignment horizontal="left" vertical="center"/>
      <protection locked="0"/>
    </xf>
    <xf numFmtId="1" fontId="24" fillId="0" borderId="0" xfId="5" applyNumberFormat="1" applyFont="1" applyFill="1" applyBorder="1" applyAlignment="1">
      <alignment vertical="center"/>
    </xf>
    <xf numFmtId="1" fontId="22" fillId="0" borderId="0" xfId="9" applyNumberFormat="1" applyFont="1" applyFill="1" applyBorder="1" applyAlignment="1" applyProtection="1">
      <alignment horizontal="left" vertical="center"/>
      <protection locked="0"/>
    </xf>
    <xf numFmtId="1" fontId="21" fillId="0" borderId="0" xfId="5" applyNumberFormat="1" applyFont="1" applyFill="1" applyBorder="1" applyAlignment="1">
      <alignment vertical="center"/>
    </xf>
    <xf numFmtId="1" fontId="7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/>
    </xf>
    <xf numFmtId="1" fontId="3" fillId="0" borderId="0" xfId="5" applyNumberFormat="1" applyFont="1" applyFill="1" applyBorder="1" applyAlignment="1">
      <alignment vertical="center"/>
    </xf>
    <xf numFmtId="1" fontId="3" fillId="0" borderId="0" xfId="5" applyNumberFormat="1" applyFont="1" applyFill="1" applyBorder="1"/>
    <xf numFmtId="1" fontId="3" fillId="0" borderId="0" xfId="9" applyNumberFormat="1" applyFont="1" applyFill="1" applyBorder="1" applyAlignment="1">
      <alignment vertical="center"/>
    </xf>
    <xf numFmtId="1" fontId="3" fillId="0" borderId="0" xfId="9" applyNumberFormat="1" applyFont="1" applyFill="1" applyBorder="1" applyAlignment="1">
      <alignment wrapText="1"/>
    </xf>
    <xf numFmtId="164" fontId="7" fillId="0" borderId="0" xfId="10" applyNumberFormat="1" applyFont="1" applyFill="1" applyBorder="1" applyAlignment="1">
      <alignment horizontal="right" vertical="center"/>
    </xf>
    <xf numFmtId="1" fontId="7" fillId="0" borderId="11" xfId="5" applyNumberFormat="1" applyFont="1" applyFill="1" applyBorder="1" applyAlignment="1">
      <alignment vertical="center"/>
    </xf>
    <xf numFmtId="164" fontId="3" fillId="0" borderId="10" xfId="10" applyNumberFormat="1" applyFont="1" applyFill="1" applyBorder="1" applyAlignment="1">
      <alignment horizontal="right" vertical="center"/>
    </xf>
    <xf numFmtId="164" fontId="3" fillId="0" borderId="9" xfId="10" applyNumberFormat="1" applyFont="1" applyFill="1" applyBorder="1" applyAlignment="1">
      <alignment horizontal="right" vertical="center"/>
    </xf>
    <xf numFmtId="164" fontId="3" fillId="0" borderId="8" xfId="10" applyNumberFormat="1" applyFont="1" applyFill="1" applyBorder="1" applyAlignment="1">
      <alignment horizontal="right" vertical="center"/>
    </xf>
    <xf numFmtId="164" fontId="3" fillId="0" borderId="0" xfId="10" applyNumberFormat="1" applyFont="1" applyFill="1" applyBorder="1" applyAlignment="1">
      <alignment horizontal="right" vertical="center"/>
    </xf>
    <xf numFmtId="1" fontId="7" fillId="0" borderId="0" xfId="5" applyNumberFormat="1" applyFont="1" applyFill="1" applyBorder="1" applyAlignment="1">
      <alignment vertical="center"/>
    </xf>
    <xf numFmtId="164" fontId="3" fillId="0" borderId="7" xfId="10" applyNumberFormat="1" applyFont="1" applyFill="1" applyBorder="1" applyAlignment="1">
      <alignment horizontal="right" vertical="center"/>
    </xf>
    <xf numFmtId="164" fontId="3" fillId="0" borderId="6" xfId="10" applyNumberFormat="1" applyFont="1" applyFill="1" applyBorder="1" applyAlignment="1">
      <alignment horizontal="right" vertical="center"/>
    </xf>
    <xf numFmtId="164" fontId="3" fillId="0" borderId="5" xfId="10" applyNumberFormat="1" applyFont="1" applyFill="1" applyBorder="1" applyAlignment="1">
      <alignment horizontal="right" vertical="center"/>
    </xf>
    <xf numFmtId="167" fontId="7" fillId="0" borderId="3" xfId="5" applyNumberFormat="1" applyFont="1" applyFill="1" applyBorder="1" applyAlignment="1">
      <alignment horizontal="center" vertical="center"/>
    </xf>
    <xf numFmtId="164" fontId="11" fillId="0" borderId="10" xfId="10" applyNumberFormat="1" applyFont="1" applyFill="1" applyBorder="1" applyAlignment="1">
      <alignment horizontal="right" vertical="center"/>
    </xf>
    <xf numFmtId="164" fontId="11" fillId="0" borderId="9" xfId="10" applyNumberFormat="1" applyFont="1" applyFill="1" applyBorder="1" applyAlignment="1">
      <alignment horizontal="right" vertical="center"/>
    </xf>
    <xf numFmtId="164" fontId="11" fillId="0" borderId="8" xfId="10" applyNumberFormat="1" applyFont="1" applyFill="1" applyBorder="1" applyAlignment="1">
      <alignment horizontal="right" vertical="center"/>
    </xf>
    <xf numFmtId="1" fontId="11" fillId="0" borderId="0" xfId="1" applyNumberFormat="1" applyFont="1" applyFill="1" applyBorder="1" applyAlignment="1">
      <alignment vertical="center"/>
    </xf>
    <xf numFmtId="164" fontId="11" fillId="0" borderId="0" xfId="10" applyNumberFormat="1" applyFont="1" applyFill="1" applyBorder="1" applyAlignment="1">
      <alignment horizontal="right" vertical="center"/>
    </xf>
    <xf numFmtId="164" fontId="11" fillId="0" borderId="7" xfId="10" applyNumberFormat="1" applyFont="1" applyFill="1" applyBorder="1" applyAlignment="1">
      <alignment horizontal="right" vertical="center"/>
    </xf>
    <xf numFmtId="164" fontId="11" fillId="0" borderId="6" xfId="10" applyNumberFormat="1" applyFont="1" applyFill="1" applyBorder="1" applyAlignment="1">
      <alignment horizontal="right" vertical="center"/>
    </xf>
    <xf numFmtId="164" fontId="11" fillId="0" borderId="5" xfId="10" applyNumberFormat="1" applyFont="1" applyFill="1" applyBorder="1" applyAlignment="1">
      <alignment horizontal="right" vertical="center"/>
    </xf>
    <xf numFmtId="1" fontId="11" fillId="0" borderId="0" xfId="5" applyNumberFormat="1" applyFont="1" applyFill="1" applyBorder="1" applyAlignment="1">
      <alignment vertical="center"/>
    </xf>
    <xf numFmtId="167" fontId="11" fillId="0" borderId="3" xfId="5" applyNumberFormat="1" applyFont="1" applyFill="1" applyBorder="1" applyAlignment="1">
      <alignment horizontal="center" vertical="center"/>
    </xf>
    <xf numFmtId="1" fontId="11" fillId="0" borderId="11" xfId="5" applyNumberFormat="1" applyFont="1" applyFill="1" applyBorder="1" applyAlignment="1">
      <alignment vertical="center"/>
    </xf>
    <xf numFmtId="1" fontId="11" fillId="0" borderId="0" xfId="5" applyNumberFormat="1" applyFont="1" applyFill="1" applyBorder="1" applyAlignment="1">
      <alignment horizontal="left" vertical="center" wrapText="1"/>
    </xf>
    <xf numFmtId="1" fontId="3" fillId="0" borderId="11" xfId="5" applyNumberFormat="1" applyFont="1" applyFill="1" applyBorder="1" applyAlignment="1">
      <alignment vertical="center"/>
    </xf>
    <xf numFmtId="167" fontId="3" fillId="0" borderId="3" xfId="5" applyNumberFormat="1" applyFont="1" applyFill="1" applyBorder="1" applyAlignment="1">
      <alignment horizontal="center" vertical="center"/>
    </xf>
    <xf numFmtId="1" fontId="3" fillId="0" borderId="45" xfId="5" applyNumberFormat="1" applyFont="1" applyFill="1" applyBorder="1" applyAlignment="1">
      <alignment vertical="center"/>
    </xf>
    <xf numFmtId="164" fontId="3" fillId="0" borderId="46" xfId="10" applyNumberFormat="1" applyFont="1" applyFill="1" applyBorder="1" applyAlignment="1">
      <alignment horizontal="right" vertical="center"/>
    </xf>
    <xf numFmtId="164" fontId="3" fillId="0" borderId="47" xfId="10" applyNumberFormat="1" applyFont="1" applyFill="1" applyBorder="1" applyAlignment="1">
      <alignment horizontal="right" vertical="center"/>
    </xf>
    <xf numFmtId="164" fontId="3" fillId="0" borderId="48" xfId="10" applyNumberFormat="1" applyFont="1" applyFill="1" applyBorder="1" applyAlignment="1">
      <alignment horizontal="right" vertical="center"/>
    </xf>
    <xf numFmtId="1" fontId="23" fillId="0" borderId="0" xfId="12" applyNumberFormat="1" applyFont="1" applyAlignment="1" applyProtection="1">
      <alignment horizontal="right" vertical="center"/>
      <protection locked="0"/>
    </xf>
    <xf numFmtId="1" fontId="24" fillId="0" borderId="0" xfId="1" applyNumberFormat="1" applyFont="1" applyFill="1" applyBorder="1" applyAlignment="1">
      <alignment vertical="center"/>
    </xf>
    <xf numFmtId="1" fontId="28" fillId="0" borderId="0" xfId="5" applyNumberFormat="1" applyFont="1" applyFill="1" applyBorder="1" applyAlignment="1">
      <alignment vertical="center"/>
    </xf>
    <xf numFmtId="1" fontId="29" fillId="0" borderId="0" xfId="5" applyNumberFormat="1" applyFont="1" applyFill="1" applyBorder="1" applyAlignment="1">
      <alignment vertical="center"/>
    </xf>
    <xf numFmtId="1" fontId="24" fillId="0" borderId="0" xfId="1" applyNumberFormat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center" vertical="center"/>
    </xf>
    <xf numFmtId="1" fontId="7" fillId="0" borderId="11" xfId="2" applyNumberFormat="1" applyFont="1" applyFill="1" applyBorder="1" applyAlignment="1">
      <alignment vertical="center"/>
    </xf>
    <xf numFmtId="167" fontId="7" fillId="0" borderId="4" xfId="1" applyNumberFormat="1" applyFont="1" applyFill="1" applyBorder="1" applyAlignment="1">
      <alignment horizontal="center" vertical="center"/>
    </xf>
    <xf numFmtId="1" fontId="7" fillId="0" borderId="0" xfId="2" applyNumberFormat="1" applyFont="1" applyFill="1" applyBorder="1" applyAlignment="1">
      <alignment vertical="center"/>
    </xf>
    <xf numFmtId="167" fontId="7" fillId="0" borderId="3" xfId="3" applyNumberFormat="1" applyFont="1" applyFill="1" applyBorder="1" applyAlignment="1">
      <alignment horizontal="center" vertical="center"/>
    </xf>
    <xf numFmtId="167" fontId="19" fillId="0" borderId="3" xfId="5" applyNumberFormat="1" applyFont="1" applyFill="1" applyBorder="1" applyAlignment="1" applyProtection="1">
      <alignment horizontal="center" vertical="center"/>
      <protection locked="0"/>
    </xf>
    <xf numFmtId="169" fontId="13" fillId="0" borderId="0" xfId="5" quotePrefix="1" applyNumberFormat="1" applyFont="1" applyBorder="1" applyAlignment="1">
      <alignment horizontal="left" vertical="center"/>
    </xf>
    <xf numFmtId="165" fontId="8" fillId="0" borderId="0" xfId="5" applyFont="1" applyAlignment="1">
      <alignment horizontal="justify"/>
    </xf>
    <xf numFmtId="169" fontId="3" fillId="0" borderId="0" xfId="1" applyNumberFormat="1" applyFont="1" applyFill="1" applyBorder="1"/>
    <xf numFmtId="169" fontId="3" fillId="0" borderId="42" xfId="6" applyNumberFormat="1" applyFont="1" applyBorder="1" applyAlignment="1" applyProtection="1">
      <alignment horizontal="center" vertical="center" wrapText="1"/>
      <protection locked="0"/>
    </xf>
    <xf numFmtId="169" fontId="3" fillId="0" borderId="55" xfId="6" applyNumberFormat="1" applyFont="1" applyBorder="1" applyAlignment="1" applyProtection="1">
      <alignment horizontal="center" vertical="center" wrapText="1"/>
      <protection locked="0"/>
    </xf>
    <xf numFmtId="169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169" fontId="7" fillId="0" borderId="0" xfId="10" applyNumberFormat="1" applyFont="1" applyFill="1" applyBorder="1" applyAlignment="1" applyProtection="1">
      <alignment horizontal="right" vertical="center"/>
      <protection locked="0"/>
    </xf>
    <xf numFmtId="0" fontId="7" fillId="0" borderId="3" xfId="5" applyNumberFormat="1" applyFont="1" applyFill="1" applyBorder="1" applyAlignment="1" applyProtection="1">
      <alignment horizontal="right" vertical="center"/>
      <protection locked="0"/>
    </xf>
    <xf numFmtId="0" fontId="11" fillId="0" borderId="3" xfId="5" applyNumberFormat="1" applyFont="1" applyFill="1" applyBorder="1" applyAlignment="1" applyProtection="1">
      <alignment horizontal="right" vertical="center"/>
      <protection locked="0"/>
    </xf>
    <xf numFmtId="0" fontId="45" fillId="0" borderId="3" xfId="5" applyNumberFormat="1" applyFont="1" applyFill="1" applyBorder="1" applyAlignment="1" applyProtection="1">
      <alignment horizontal="right" vertical="center"/>
      <protection locked="0"/>
    </xf>
    <xf numFmtId="1" fontId="3" fillId="0" borderId="4" xfId="1" applyNumberFormat="1" applyFont="1" applyFill="1" applyBorder="1" applyAlignment="1">
      <alignment horizontal="center" vertical="center"/>
    </xf>
    <xf numFmtId="1" fontId="3" fillId="0" borderId="3" xfId="3" applyNumberFormat="1" applyFont="1" applyFill="1" applyBorder="1" applyAlignment="1">
      <alignment horizontal="center" vertical="center"/>
    </xf>
    <xf numFmtId="1" fontId="3" fillId="0" borderId="3" xfId="5" applyNumberFormat="1" applyFont="1" applyFill="1" applyBorder="1" applyAlignment="1" applyProtection="1">
      <alignment horizontal="center" vertical="center"/>
      <protection locked="0"/>
    </xf>
    <xf numFmtId="1" fontId="3" fillId="0" borderId="3" xfId="5" applyNumberFormat="1" applyFont="1" applyFill="1" applyBorder="1" applyAlignment="1">
      <alignment horizontal="center" vertical="center"/>
    </xf>
    <xf numFmtId="1" fontId="3" fillId="0" borderId="36" xfId="5" applyNumberFormat="1" applyFont="1" applyFill="1" applyBorder="1" applyAlignment="1">
      <alignment vertical="center"/>
    </xf>
    <xf numFmtId="1" fontId="3" fillId="0" borderId="49" xfId="1" applyNumberFormat="1" applyFont="1" applyFill="1" applyBorder="1" applyAlignment="1">
      <alignment horizontal="center" vertical="center"/>
    </xf>
    <xf numFmtId="1" fontId="3" fillId="0" borderId="3" xfId="1" applyNumberFormat="1" applyFont="1" applyFill="1" applyBorder="1" applyAlignment="1">
      <alignment horizontal="center" vertical="center"/>
    </xf>
    <xf numFmtId="1" fontId="3" fillId="0" borderId="3" xfId="1" applyNumberFormat="1" applyFont="1" applyFill="1" applyBorder="1" applyAlignment="1">
      <alignment horizontal="center"/>
    </xf>
    <xf numFmtId="1" fontId="3" fillId="0" borderId="4" xfId="1" applyNumberFormat="1" applyFont="1" applyFill="1" applyBorder="1" applyAlignment="1">
      <alignment horizontal="center"/>
    </xf>
    <xf numFmtId="1" fontId="3" fillId="0" borderId="36" xfId="5" applyNumberFormat="1" applyFont="1" applyFill="1" applyBorder="1"/>
    <xf numFmtId="1" fontId="3" fillId="0" borderId="49" xfId="1" applyNumberFormat="1" applyFont="1" applyFill="1" applyBorder="1" applyAlignment="1">
      <alignment horizontal="center"/>
    </xf>
    <xf numFmtId="1" fontId="3" fillId="0" borderId="3" xfId="5" applyNumberFormat="1" applyFont="1" applyFill="1" applyBorder="1" applyAlignment="1">
      <alignment horizontal="center"/>
    </xf>
    <xf numFmtId="1" fontId="24" fillId="0" borderId="0" xfId="5" applyNumberFormat="1" applyFont="1" applyFill="1" applyBorder="1" applyAlignment="1" applyProtection="1">
      <alignment vertical="center"/>
    </xf>
    <xf numFmtId="1" fontId="21" fillId="0" borderId="0" xfId="5" applyNumberFormat="1" applyFont="1" applyFill="1" applyBorder="1" applyAlignment="1" applyProtection="1">
      <alignment horizontal="center" vertical="center"/>
      <protection locked="0"/>
    </xf>
    <xf numFmtId="1" fontId="21" fillId="0" borderId="0" xfId="5" applyNumberFormat="1" applyFont="1" applyFill="1" applyBorder="1" applyAlignment="1" applyProtection="1">
      <alignment horizontal="left" vertical="center"/>
      <protection locked="0"/>
    </xf>
    <xf numFmtId="1" fontId="3" fillId="0" borderId="26" xfId="9" applyNumberFormat="1" applyFont="1" applyFill="1" applyBorder="1" applyAlignment="1" applyProtection="1">
      <alignment horizontal="center" vertical="top" wrapText="1"/>
      <protection locked="0"/>
    </xf>
    <xf numFmtId="1" fontId="3" fillId="0" borderId="27" xfId="9" applyNumberFormat="1" applyFont="1" applyFill="1" applyBorder="1" applyAlignment="1" applyProtection="1">
      <alignment horizontal="center" vertical="top" wrapText="1"/>
      <protection locked="0"/>
    </xf>
    <xf numFmtId="1" fontId="3" fillId="0" borderId="51" xfId="9" applyNumberFormat="1" applyFont="1" applyFill="1" applyBorder="1" applyAlignment="1" applyProtection="1">
      <alignment horizontal="center" vertical="top" wrapText="1"/>
      <protection locked="0"/>
    </xf>
    <xf numFmtId="167" fontId="7" fillId="0" borderId="0" xfId="2" applyNumberFormat="1" applyFont="1" applyFill="1" applyBorder="1" applyAlignment="1" applyProtection="1">
      <alignment horizontal="center" vertical="center"/>
      <protection locked="0"/>
    </xf>
    <xf numFmtId="1" fontId="3" fillId="0" borderId="0" xfId="5" applyNumberFormat="1" applyFont="1" applyFill="1" applyBorder="1" applyAlignment="1" applyProtection="1">
      <alignment horizontal="center" vertical="center"/>
      <protection locked="0"/>
    </xf>
    <xf numFmtId="1" fontId="3" fillId="0" borderId="0" xfId="5" applyNumberFormat="1" applyFont="1" applyFill="1" applyBorder="1" applyAlignment="1" applyProtection="1">
      <alignment horizontal="left" vertical="center"/>
      <protection locked="0"/>
    </xf>
    <xf numFmtId="1" fontId="16" fillId="0" borderId="0" xfId="5" applyNumberFormat="1" applyFont="1" applyFill="1" applyBorder="1" applyAlignment="1" applyProtection="1">
      <alignment horizontal="right" vertical="center"/>
      <protection locked="0"/>
    </xf>
    <xf numFmtId="164" fontId="48" fillId="0" borderId="0" xfId="6" applyNumberFormat="1" applyFont="1" applyFill="1" applyBorder="1" applyAlignment="1" applyProtection="1">
      <alignment horizontal="center" vertical="top" wrapText="1"/>
      <protection locked="0"/>
    </xf>
    <xf numFmtId="164" fontId="3" fillId="0" borderId="0" xfId="6" applyNumberFormat="1" applyFont="1" applyFill="1" applyBorder="1" applyAlignment="1" applyProtection="1">
      <alignment horizontal="center" vertical="top" wrapText="1"/>
      <protection locked="0"/>
    </xf>
    <xf numFmtId="164" fontId="16" fillId="0" borderId="0" xfId="6" applyNumberFormat="1" applyFont="1" applyFill="1" applyBorder="1" applyAlignment="1" applyProtection="1">
      <alignment horizontal="center" vertical="top" wrapText="1"/>
      <protection locked="0"/>
    </xf>
    <xf numFmtId="164" fontId="12" fillId="0" borderId="0" xfId="6" applyNumberFormat="1" applyFont="1" applyFill="1" applyBorder="1" applyAlignment="1" applyProtection="1">
      <alignment horizontal="center" vertical="top" wrapText="1"/>
      <protection locked="0"/>
    </xf>
    <xf numFmtId="164" fontId="7" fillId="0" borderId="0" xfId="10" applyNumberFormat="1" applyFont="1" applyFill="1" applyBorder="1" applyAlignment="1" applyProtection="1">
      <alignment horizontal="right" vertical="center"/>
      <protection locked="0"/>
    </xf>
    <xf numFmtId="1" fontId="3" fillId="0" borderId="3" xfId="3" applyNumberFormat="1" applyFont="1" applyFill="1" applyBorder="1" applyAlignment="1">
      <alignment horizontal="center"/>
    </xf>
    <xf numFmtId="1" fontId="3" fillId="0" borderId="3" xfId="5" applyNumberFormat="1" applyFont="1" applyFill="1" applyBorder="1" applyAlignment="1" applyProtection="1">
      <alignment horizontal="center"/>
      <protection locked="0"/>
    </xf>
    <xf numFmtId="164" fontId="17" fillId="0" borderId="0" xfId="6" applyNumberFormat="1" applyFont="1" applyFill="1" applyBorder="1" applyAlignment="1" applyProtection="1">
      <alignment horizontal="center" vertical="top" wrapText="1"/>
      <protection locked="0"/>
    </xf>
    <xf numFmtId="164" fontId="17" fillId="0" borderId="30" xfId="6" applyNumberFormat="1" applyFont="1" applyBorder="1" applyAlignment="1" applyProtection="1">
      <alignment horizontal="center" vertical="top" wrapText="1"/>
      <protection locked="0"/>
    </xf>
    <xf numFmtId="164" fontId="17" fillId="0" borderId="25" xfId="6" applyNumberFormat="1" applyFont="1" applyBorder="1" applyAlignment="1" applyProtection="1">
      <alignment horizontal="center" vertical="top" wrapText="1"/>
      <protection locked="0"/>
    </xf>
    <xf numFmtId="1" fontId="22" fillId="0" borderId="0" xfId="5" applyNumberFormat="1" applyFont="1" applyFill="1" applyBorder="1" applyAlignment="1" applyProtection="1">
      <alignment horizontal="center" vertical="center"/>
      <protection locked="0"/>
    </xf>
    <xf numFmtId="1" fontId="22" fillId="0" borderId="0" xfId="5" applyNumberFormat="1" applyFont="1" applyFill="1" applyBorder="1" applyAlignment="1" applyProtection="1">
      <alignment horizontal="left" vertical="center"/>
      <protection locked="0"/>
    </xf>
    <xf numFmtId="1" fontId="17" fillId="0" borderId="0" xfId="5" applyNumberFormat="1" applyFont="1" applyFill="1" applyBorder="1" applyAlignment="1" applyProtection="1">
      <alignment horizontal="center" vertical="center"/>
      <protection locked="0"/>
    </xf>
    <xf numFmtId="1" fontId="17" fillId="0" borderId="0" xfId="5" applyNumberFormat="1" applyFont="1" applyFill="1" applyBorder="1" applyAlignment="1" applyProtection="1">
      <alignment horizontal="left" vertical="center"/>
      <protection locked="0"/>
    </xf>
    <xf numFmtId="1" fontId="20" fillId="0" borderId="0" xfId="5" applyNumberFormat="1" applyFont="1" applyFill="1" applyBorder="1" applyAlignment="1" applyProtection="1">
      <alignment horizontal="right" vertical="center"/>
      <protection locked="0"/>
    </xf>
    <xf numFmtId="164" fontId="17" fillId="0" borderId="30" xfId="0" applyNumberFormat="1" applyFont="1" applyBorder="1" applyAlignment="1" applyProtection="1">
      <alignment horizontal="center" vertical="top" wrapText="1"/>
      <protection locked="0"/>
    </xf>
    <xf numFmtId="164" fontId="17" fillId="0" borderId="38" xfId="0" applyNumberFormat="1" applyFont="1" applyBorder="1" applyAlignment="1" applyProtection="1">
      <alignment horizontal="center" vertical="top" wrapText="1"/>
      <protection locked="0"/>
    </xf>
    <xf numFmtId="164" fontId="20" fillId="0" borderId="26" xfId="0" applyNumberFormat="1" applyFont="1" applyBorder="1" applyAlignment="1" applyProtection="1">
      <alignment horizontal="center" vertical="top" wrapText="1"/>
      <protection locked="0"/>
    </xf>
    <xf numFmtId="164" fontId="18" fillId="0" borderId="26" xfId="0" applyNumberFormat="1" applyFont="1" applyBorder="1" applyAlignment="1" applyProtection="1">
      <alignment horizontal="center" vertical="top" wrapText="1"/>
      <protection locked="0"/>
    </xf>
    <xf numFmtId="164" fontId="20" fillId="0" borderId="25" xfId="0" applyNumberFormat="1" applyFont="1" applyBorder="1" applyAlignment="1" applyProtection="1">
      <alignment horizontal="center" vertical="top" wrapText="1"/>
      <protection locked="0"/>
    </xf>
    <xf numFmtId="4" fontId="3" fillId="0" borderId="7" xfId="6" applyNumberFormat="1" applyFont="1" applyBorder="1" applyAlignment="1" applyProtection="1">
      <alignment horizontal="right" vertical="center"/>
      <protection locked="0"/>
    </xf>
    <xf numFmtId="4" fontId="3" fillId="0" borderId="6" xfId="6" applyNumberFormat="1" applyFont="1" applyBorder="1" applyAlignment="1" applyProtection="1">
      <alignment horizontal="right" vertical="center"/>
      <protection locked="0"/>
    </xf>
    <xf numFmtId="4" fontId="3" fillId="0" borderId="7" xfId="7" applyNumberFormat="1" applyFont="1" applyFill="1" applyBorder="1" applyAlignment="1">
      <alignment horizontal="right" vertical="center"/>
    </xf>
    <xf numFmtId="4" fontId="3" fillId="0" borderId="6" xfId="7" applyNumberFormat="1" applyFont="1" applyFill="1" applyBorder="1" applyAlignment="1">
      <alignment horizontal="right" vertical="center"/>
    </xf>
    <xf numFmtId="4" fontId="3" fillId="0" borderId="14" xfId="7" applyNumberFormat="1" applyFont="1" applyFill="1" applyBorder="1" applyAlignment="1">
      <alignment horizontal="right" vertical="center"/>
    </xf>
    <xf numFmtId="4" fontId="3" fillId="0" borderId="13" xfId="7" applyNumberFormat="1" applyFont="1" applyFill="1" applyBorder="1" applyAlignment="1">
      <alignment horizontal="right" vertical="center"/>
    </xf>
    <xf numFmtId="4" fontId="3" fillId="0" borderId="5" xfId="6" applyNumberFormat="1" applyFont="1" applyBorder="1" applyAlignment="1" applyProtection="1">
      <alignment horizontal="right" vertical="center"/>
      <protection locked="0"/>
    </xf>
    <xf numFmtId="4" fontId="3" fillId="0" borderId="6" xfId="7" applyNumberFormat="1" applyFont="1" applyFill="1" applyBorder="1" applyAlignment="1">
      <alignment vertical="center"/>
    </xf>
    <xf numFmtId="4" fontId="3" fillId="0" borderId="5" xfId="7" applyNumberFormat="1" applyFont="1" applyFill="1" applyBorder="1" applyAlignment="1">
      <alignment vertical="center"/>
    </xf>
    <xf numFmtId="4" fontId="3" fillId="0" borderId="13" xfId="7" applyNumberFormat="1" applyFont="1" applyFill="1" applyBorder="1" applyAlignment="1">
      <alignment vertical="center"/>
    </xf>
    <xf numFmtId="4" fontId="3" fillId="0" borderId="12" xfId="7" applyNumberFormat="1" applyFont="1" applyFill="1" applyBorder="1" applyAlignment="1">
      <alignment vertical="center"/>
    </xf>
    <xf numFmtId="0" fontId="41" fillId="0" borderId="0" xfId="0" applyFont="1" applyAlignment="1">
      <alignment horizontal="center"/>
    </xf>
    <xf numFmtId="0" fontId="41" fillId="0" borderId="0" xfId="0" applyFont="1"/>
    <xf numFmtId="0" fontId="49" fillId="0" borderId="0" xfId="0" applyFont="1"/>
    <xf numFmtId="0" fontId="50" fillId="0" borderId="0" xfId="0" applyFont="1"/>
    <xf numFmtId="0" fontId="4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" fontId="41" fillId="0" borderId="0" xfId="9" applyNumberFormat="1" applyFont="1" applyFill="1" applyBorder="1" applyAlignment="1" applyProtection="1">
      <alignment vertical="center"/>
      <protection locked="0"/>
    </xf>
    <xf numFmtId="1" fontId="41" fillId="0" borderId="0" xfId="1" applyNumberFormat="1" applyFont="1" applyFill="1" applyBorder="1" applyAlignment="1">
      <alignment vertical="center"/>
    </xf>
    <xf numFmtId="169" fontId="41" fillId="0" borderId="0" xfId="5" applyNumberFormat="1" applyFont="1" applyFill="1" applyBorder="1" applyAlignment="1" applyProtection="1">
      <alignment vertical="center"/>
      <protection locked="0"/>
    </xf>
    <xf numFmtId="0" fontId="51" fillId="0" borderId="0" xfId="0" applyFont="1"/>
    <xf numFmtId="0" fontId="51" fillId="0" borderId="0" xfId="0" applyFont="1" applyAlignment="1">
      <alignment horizontal="center"/>
    </xf>
    <xf numFmtId="0" fontId="51" fillId="0" borderId="0" xfId="0" applyFont="1" applyAlignment="1">
      <alignment horizontal="left"/>
    </xf>
    <xf numFmtId="0" fontId="2" fillId="0" borderId="0" xfId="0" applyFont="1"/>
    <xf numFmtId="1" fontId="7" fillId="2" borderId="24" xfId="9" applyNumberFormat="1" applyFont="1" applyFill="1" applyBorder="1" applyAlignment="1">
      <alignment vertical="center"/>
    </xf>
    <xf numFmtId="167" fontId="7" fillId="2" borderId="24" xfId="1" applyNumberFormat="1" applyFont="1" applyFill="1" applyBorder="1" applyAlignment="1">
      <alignment horizontal="center" vertical="center"/>
    </xf>
    <xf numFmtId="4" fontId="7" fillId="2" borderId="22" xfId="6" applyNumberFormat="1" applyFont="1" applyFill="1" applyBorder="1" applyAlignment="1" applyProtection="1">
      <alignment horizontal="right" vertical="center"/>
      <protection locked="0"/>
    </xf>
    <xf numFmtId="4" fontId="7" fillId="2" borderId="21" xfId="6" applyNumberFormat="1" applyFont="1" applyFill="1" applyBorder="1" applyAlignment="1" applyProtection="1">
      <alignment horizontal="right" vertical="center"/>
      <protection locked="0"/>
    </xf>
    <xf numFmtId="4" fontId="7" fillId="2" borderId="20" xfId="6" applyNumberFormat="1" applyFont="1" applyFill="1" applyBorder="1" applyAlignment="1" applyProtection="1">
      <alignment horizontal="right" vertical="center"/>
      <protection locked="0"/>
    </xf>
    <xf numFmtId="1" fontId="7" fillId="2" borderId="0" xfId="2" applyNumberFormat="1" applyFont="1" applyFill="1" applyBorder="1" applyAlignment="1">
      <alignment vertical="center"/>
    </xf>
    <xf numFmtId="167" fontId="7" fillId="2" borderId="0" xfId="3" applyNumberFormat="1" applyFont="1" applyFill="1" applyBorder="1" applyAlignment="1">
      <alignment horizontal="center" vertical="center"/>
    </xf>
    <xf numFmtId="4" fontId="7" fillId="2" borderId="7" xfId="6" applyNumberFormat="1" applyFont="1" applyFill="1" applyBorder="1" applyAlignment="1" applyProtection="1">
      <alignment horizontal="right" vertical="center"/>
      <protection locked="0"/>
    </xf>
    <xf numFmtId="4" fontId="7" fillId="2" borderId="6" xfId="6" applyNumberFormat="1" applyFont="1" applyFill="1" applyBorder="1" applyAlignment="1" applyProtection="1">
      <alignment horizontal="right" vertical="center"/>
      <protection locked="0"/>
    </xf>
    <xf numFmtId="4" fontId="7" fillId="2" borderId="5" xfId="6" applyNumberFormat="1" applyFont="1" applyFill="1" applyBorder="1" applyAlignment="1" applyProtection="1">
      <alignment horizontal="right" vertical="center"/>
      <protection locked="0"/>
    </xf>
    <xf numFmtId="167" fontId="7" fillId="2" borderId="0" xfId="2" applyNumberFormat="1" applyFont="1" applyFill="1" applyBorder="1" applyAlignment="1" applyProtection="1">
      <alignment horizontal="center" vertical="center"/>
      <protection locked="0"/>
    </xf>
    <xf numFmtId="167" fontId="7" fillId="2" borderId="0" xfId="2" applyNumberFormat="1" applyFont="1" applyFill="1" applyBorder="1" applyAlignment="1">
      <alignment horizontal="center" vertical="center"/>
    </xf>
    <xf numFmtId="1" fontId="7" fillId="2" borderId="19" xfId="2" applyNumberFormat="1" applyFont="1" applyFill="1" applyBorder="1" applyAlignment="1">
      <alignment vertical="center"/>
    </xf>
    <xf numFmtId="167" fontId="7" fillId="2" borderId="19" xfId="2" applyNumberFormat="1" applyFont="1" applyFill="1" applyBorder="1" applyAlignment="1">
      <alignment horizontal="center" vertical="center"/>
    </xf>
    <xf numFmtId="4" fontId="7" fillId="2" borderId="17" xfId="7" applyNumberFormat="1" applyFont="1" applyFill="1" applyBorder="1" applyAlignment="1" applyProtection="1">
      <alignment horizontal="right" vertical="center"/>
      <protection locked="0"/>
    </xf>
    <xf numFmtId="4" fontId="7" fillId="2" borderId="16" xfId="7" applyNumberFormat="1" applyFont="1" applyFill="1" applyBorder="1" applyAlignment="1" applyProtection="1">
      <alignment horizontal="right" vertical="center"/>
      <protection locked="0"/>
    </xf>
    <xf numFmtId="4" fontId="7" fillId="2" borderId="16" xfId="6" applyNumberFormat="1" applyFont="1" applyFill="1" applyBorder="1" applyAlignment="1" applyProtection="1">
      <alignment horizontal="right" vertical="center"/>
      <protection locked="0"/>
    </xf>
    <xf numFmtId="4" fontId="7" fillId="2" borderId="15" xfId="6" applyNumberFormat="1" applyFont="1" applyFill="1" applyBorder="1" applyAlignment="1" applyProtection="1">
      <alignment horizontal="right" vertical="center"/>
      <protection locked="0"/>
    </xf>
    <xf numFmtId="1" fontId="7" fillId="3" borderId="35" xfId="2" applyNumberFormat="1" applyFont="1" applyFill="1" applyBorder="1" applyAlignment="1">
      <alignment vertical="center"/>
    </xf>
    <xf numFmtId="167" fontId="7" fillId="3" borderId="35" xfId="1" applyNumberFormat="1" applyFont="1" applyFill="1" applyBorder="1" applyAlignment="1">
      <alignment horizontal="center" vertical="center"/>
    </xf>
    <xf numFmtId="4" fontId="7" fillId="3" borderId="33" xfId="6" applyNumberFormat="1" applyFont="1" applyFill="1" applyBorder="1" applyAlignment="1" applyProtection="1">
      <alignment horizontal="right" vertical="center"/>
      <protection locked="0"/>
    </xf>
    <xf numFmtId="4" fontId="7" fillId="3" borderId="32" xfId="6" applyNumberFormat="1" applyFont="1" applyFill="1" applyBorder="1" applyAlignment="1" applyProtection="1">
      <alignment horizontal="right" vertical="center"/>
      <protection locked="0"/>
    </xf>
    <xf numFmtId="4" fontId="7" fillId="3" borderId="31" xfId="6" applyNumberFormat="1" applyFont="1" applyFill="1" applyBorder="1" applyAlignment="1" applyProtection="1">
      <alignment horizontal="right" vertical="center"/>
      <protection locked="0"/>
    </xf>
    <xf numFmtId="1" fontId="7" fillId="3" borderId="0" xfId="2" applyNumberFormat="1" applyFont="1" applyFill="1" applyBorder="1" applyAlignment="1">
      <alignment vertical="center"/>
    </xf>
    <xf numFmtId="167" fontId="7" fillId="3" borderId="0" xfId="3" applyNumberFormat="1" applyFont="1" applyFill="1" applyBorder="1" applyAlignment="1">
      <alignment horizontal="center" vertical="center"/>
    </xf>
    <xf numFmtId="4" fontId="7" fillId="3" borderId="7" xfId="6" applyNumberFormat="1" applyFont="1" applyFill="1" applyBorder="1" applyAlignment="1" applyProtection="1">
      <alignment horizontal="right" vertical="center"/>
      <protection locked="0"/>
    </xf>
    <xf numFmtId="4" fontId="7" fillId="3" borderId="6" xfId="6" applyNumberFormat="1" applyFont="1" applyFill="1" applyBorder="1" applyAlignment="1" applyProtection="1">
      <alignment horizontal="right" vertical="center"/>
      <protection locked="0"/>
    </xf>
    <xf numFmtId="4" fontId="7" fillId="3" borderId="5" xfId="6" applyNumberFormat="1" applyFont="1" applyFill="1" applyBorder="1" applyAlignment="1" applyProtection="1">
      <alignment horizontal="right" vertical="center"/>
      <protection locked="0"/>
    </xf>
    <xf numFmtId="167" fontId="7" fillId="3" borderId="0" xfId="2" applyNumberFormat="1" applyFont="1" applyFill="1" applyBorder="1" applyAlignment="1" applyProtection="1">
      <alignment horizontal="center" vertical="center"/>
      <protection locked="0"/>
    </xf>
    <xf numFmtId="167" fontId="7" fillId="3" borderId="0" xfId="2" applyNumberFormat="1" applyFont="1" applyFill="1" applyBorder="1" applyAlignment="1">
      <alignment horizontal="center" vertical="center"/>
    </xf>
    <xf numFmtId="1" fontId="7" fillId="3" borderId="19" xfId="2" applyNumberFormat="1" applyFont="1" applyFill="1" applyBorder="1" applyAlignment="1">
      <alignment vertical="center"/>
    </xf>
    <xf numFmtId="167" fontId="7" fillId="3" borderId="19" xfId="2" applyNumberFormat="1" applyFont="1" applyFill="1" applyBorder="1" applyAlignment="1">
      <alignment horizontal="center" vertical="center"/>
    </xf>
    <xf numFmtId="4" fontId="7" fillId="3" borderId="17" xfId="7" applyNumberFormat="1" applyFont="1" applyFill="1" applyBorder="1" applyAlignment="1">
      <alignment horizontal="right" vertical="center"/>
    </xf>
    <xf numFmtId="4" fontId="7" fillId="3" borderId="16" xfId="7" applyNumberFormat="1" applyFont="1" applyFill="1" applyBorder="1" applyAlignment="1">
      <alignment horizontal="right" vertical="center"/>
    </xf>
    <xf numFmtId="4" fontId="7" fillId="3" borderId="16" xfId="6" applyNumberFormat="1" applyFont="1" applyFill="1" applyBorder="1" applyAlignment="1" applyProtection="1">
      <alignment horizontal="right" vertical="center"/>
      <protection locked="0"/>
    </xf>
    <xf numFmtId="4" fontId="7" fillId="3" borderId="15" xfId="6" applyNumberFormat="1" applyFont="1" applyFill="1" applyBorder="1" applyAlignment="1" applyProtection="1">
      <alignment horizontal="right" vertical="center"/>
      <protection locked="0"/>
    </xf>
    <xf numFmtId="167" fontId="7" fillId="2" borderId="23" xfId="1" applyNumberFormat="1" applyFont="1" applyFill="1" applyBorder="1" applyAlignment="1">
      <alignment horizontal="center" vertical="center"/>
    </xf>
    <xf numFmtId="164" fontId="7" fillId="2" borderId="22" xfId="10" applyNumberFormat="1" applyFont="1" applyFill="1" applyBorder="1" applyAlignment="1">
      <alignment horizontal="right" vertical="center"/>
    </xf>
    <xf numFmtId="164" fontId="7" fillId="2" borderId="21" xfId="10" applyNumberFormat="1" applyFont="1" applyFill="1" applyBorder="1" applyAlignment="1">
      <alignment horizontal="right" vertical="center"/>
    </xf>
    <xf numFmtId="164" fontId="7" fillId="2" borderId="20" xfId="10" applyNumberFormat="1" applyFont="1" applyFill="1" applyBorder="1" applyAlignment="1">
      <alignment horizontal="right" vertical="center"/>
    </xf>
    <xf numFmtId="1" fontId="7" fillId="2" borderId="0" xfId="5" applyNumberFormat="1" applyFont="1" applyFill="1" applyBorder="1" applyAlignment="1">
      <alignment vertical="center"/>
    </xf>
    <xf numFmtId="167" fontId="7" fillId="2" borderId="3" xfId="3" applyNumberFormat="1" applyFont="1" applyFill="1" applyBorder="1" applyAlignment="1">
      <alignment horizontal="center" vertical="center"/>
    </xf>
    <xf numFmtId="164" fontId="7" fillId="2" borderId="7" xfId="10" applyNumberFormat="1" applyFont="1" applyFill="1" applyBorder="1" applyAlignment="1">
      <alignment horizontal="right" vertical="center"/>
    </xf>
    <xf numFmtId="164" fontId="7" fillId="2" borderId="6" xfId="10" applyNumberFormat="1" applyFont="1" applyFill="1" applyBorder="1" applyAlignment="1">
      <alignment horizontal="right" vertical="center"/>
    </xf>
    <xf numFmtId="164" fontId="7" fillId="2" borderId="5" xfId="10" applyNumberFormat="1" applyFont="1" applyFill="1" applyBorder="1" applyAlignment="1">
      <alignment horizontal="right" vertical="center"/>
    </xf>
    <xf numFmtId="167" fontId="19" fillId="2" borderId="3" xfId="5" applyNumberFormat="1" applyFont="1" applyFill="1" applyBorder="1" applyAlignment="1" applyProtection="1">
      <alignment horizontal="center" vertical="center"/>
      <protection locked="0"/>
    </xf>
    <xf numFmtId="164" fontId="19" fillId="2" borderId="7" xfId="10" applyNumberFormat="1" applyFont="1" applyFill="1" applyBorder="1" applyAlignment="1" applyProtection="1">
      <alignment horizontal="right" vertical="center"/>
      <protection locked="0"/>
    </xf>
    <xf numFmtId="164" fontId="19" fillId="2" borderId="6" xfId="10" applyNumberFormat="1" applyFont="1" applyFill="1" applyBorder="1" applyAlignment="1" applyProtection="1">
      <alignment horizontal="right" vertical="center"/>
      <protection locked="0"/>
    </xf>
    <xf numFmtId="164" fontId="19" fillId="2" borderId="5" xfId="10" applyNumberFormat="1" applyFont="1" applyFill="1" applyBorder="1" applyAlignment="1" applyProtection="1">
      <alignment horizontal="right" vertical="center"/>
      <protection locked="0"/>
    </xf>
    <xf numFmtId="167" fontId="7" fillId="2" borderId="3" xfId="5" applyNumberFormat="1" applyFont="1" applyFill="1" applyBorder="1" applyAlignment="1">
      <alignment horizontal="center" vertical="center"/>
    </xf>
    <xf numFmtId="1" fontId="7" fillId="2" borderId="19" xfId="5" applyNumberFormat="1" applyFont="1" applyFill="1" applyBorder="1" applyAlignment="1">
      <alignment vertical="center"/>
    </xf>
    <xf numFmtId="167" fontId="7" fillId="2" borderId="18" xfId="5" applyNumberFormat="1" applyFont="1" applyFill="1" applyBorder="1" applyAlignment="1">
      <alignment horizontal="center" vertical="center"/>
    </xf>
    <xf numFmtId="164" fontId="19" fillId="2" borderId="17" xfId="10" applyNumberFormat="1" applyFont="1" applyFill="1" applyBorder="1" applyAlignment="1" applyProtection="1">
      <alignment horizontal="right" vertical="center"/>
      <protection locked="0"/>
    </xf>
    <xf numFmtId="164" fontId="19" fillId="2" borderId="16" xfId="10" applyNumberFormat="1" applyFont="1" applyFill="1" applyBorder="1" applyAlignment="1" applyProtection="1">
      <alignment horizontal="right" vertical="center"/>
      <protection locked="0"/>
    </xf>
    <xf numFmtId="164" fontId="19" fillId="2" borderId="15" xfId="10" applyNumberFormat="1" applyFont="1" applyFill="1" applyBorder="1" applyAlignment="1" applyProtection="1">
      <alignment horizontal="right" vertical="center"/>
      <protection locked="0"/>
    </xf>
    <xf numFmtId="1" fontId="12" fillId="0" borderId="0" xfId="5" applyNumberFormat="1" applyFont="1" applyFill="1" applyBorder="1"/>
    <xf numFmtId="1" fontId="7" fillId="3" borderId="11" xfId="5" applyNumberFormat="1" applyFont="1" applyFill="1" applyBorder="1" applyAlignment="1">
      <alignment vertical="center"/>
    </xf>
    <xf numFmtId="167" fontId="7" fillId="3" borderId="4" xfId="1" applyNumberFormat="1" applyFont="1" applyFill="1" applyBorder="1" applyAlignment="1">
      <alignment horizontal="center" vertical="center"/>
    </xf>
    <xf numFmtId="164" fontId="7" fillId="3" borderId="10" xfId="10" applyNumberFormat="1" applyFont="1" applyFill="1" applyBorder="1" applyAlignment="1">
      <alignment horizontal="right" vertical="center"/>
    </xf>
    <xf numFmtId="164" fontId="7" fillId="3" borderId="9" xfId="10" applyNumberFormat="1" applyFont="1" applyFill="1" applyBorder="1" applyAlignment="1">
      <alignment horizontal="right" vertical="center"/>
    </xf>
    <xf numFmtId="164" fontId="7" fillId="3" borderId="8" xfId="10" applyNumberFormat="1" applyFont="1" applyFill="1" applyBorder="1" applyAlignment="1">
      <alignment horizontal="right" vertical="center"/>
    </xf>
    <xf numFmtId="1" fontId="7" fillId="3" borderId="0" xfId="5" applyNumberFormat="1" applyFont="1" applyFill="1" applyBorder="1" applyAlignment="1">
      <alignment vertical="center"/>
    </xf>
    <xf numFmtId="167" fontId="7" fillId="3" borderId="3" xfId="3" applyNumberFormat="1" applyFont="1" applyFill="1" applyBorder="1" applyAlignment="1">
      <alignment horizontal="center" vertical="center"/>
    </xf>
    <xf numFmtId="164" fontId="7" fillId="3" borderId="7" xfId="10" applyNumberFormat="1" applyFont="1" applyFill="1" applyBorder="1" applyAlignment="1">
      <alignment horizontal="right" vertical="center"/>
    </xf>
    <xf numFmtId="164" fontId="7" fillId="3" borderId="6" xfId="10" applyNumberFormat="1" applyFont="1" applyFill="1" applyBorder="1" applyAlignment="1">
      <alignment horizontal="right" vertical="center"/>
    </xf>
    <xf numFmtId="164" fontId="7" fillId="3" borderId="5" xfId="10" applyNumberFormat="1" applyFont="1" applyFill="1" applyBorder="1" applyAlignment="1">
      <alignment horizontal="right" vertical="center"/>
    </xf>
    <xf numFmtId="167" fontId="19" fillId="3" borderId="3" xfId="5" applyNumberFormat="1" applyFont="1" applyFill="1" applyBorder="1" applyAlignment="1" applyProtection="1">
      <alignment horizontal="center" vertical="center"/>
      <protection locked="0"/>
    </xf>
    <xf numFmtId="167" fontId="7" fillId="3" borderId="3" xfId="5" applyNumberFormat="1" applyFont="1" applyFill="1" applyBorder="1" applyAlignment="1">
      <alignment horizontal="center" vertical="center"/>
    </xf>
    <xf numFmtId="164" fontId="7" fillId="3" borderId="28" xfId="10" applyNumberFormat="1" applyFont="1" applyFill="1" applyBorder="1" applyAlignment="1">
      <alignment horizontal="right" vertical="center"/>
    </xf>
    <xf numFmtId="1" fontId="7" fillId="3" borderId="54" xfId="5" applyNumberFormat="1" applyFont="1" applyFill="1" applyBorder="1" applyAlignment="1">
      <alignment vertical="center"/>
    </xf>
    <xf numFmtId="167" fontId="7" fillId="3" borderId="53" xfId="5" applyNumberFormat="1" applyFont="1" applyFill="1" applyBorder="1" applyAlignment="1">
      <alignment horizontal="center" vertical="center"/>
    </xf>
    <xf numFmtId="164" fontId="7" fillId="3" borderId="56" xfId="10" applyNumberFormat="1" applyFont="1" applyFill="1" applyBorder="1" applyAlignment="1">
      <alignment horizontal="right" vertical="center"/>
    </xf>
    <xf numFmtId="164" fontId="7" fillId="3" borderId="0" xfId="10" applyNumberFormat="1" applyFont="1" applyFill="1" applyBorder="1" applyAlignment="1">
      <alignment horizontal="right" vertical="center"/>
    </xf>
    <xf numFmtId="164" fontId="7" fillId="3" borderId="54" xfId="10" applyNumberFormat="1" applyFont="1" applyFill="1" applyBorder="1" applyAlignment="1">
      <alignment horizontal="right" vertical="center"/>
    </xf>
    <xf numFmtId="164" fontId="7" fillId="3" borderId="40" xfId="10" applyNumberFormat="1" applyFont="1" applyFill="1" applyBorder="1" applyAlignment="1">
      <alignment horizontal="right" vertical="center"/>
    </xf>
    <xf numFmtId="164" fontId="7" fillId="3" borderId="57" xfId="10" applyNumberFormat="1" applyFont="1" applyFill="1" applyBorder="1" applyAlignment="1">
      <alignment horizontal="right" vertical="center"/>
    </xf>
    <xf numFmtId="1" fontId="7" fillId="2" borderId="23" xfId="1" applyNumberFormat="1" applyFont="1" applyFill="1" applyBorder="1" applyAlignment="1">
      <alignment horizontal="right" vertical="center"/>
    </xf>
    <xf numFmtId="171" fontId="7" fillId="2" borderId="22" xfId="10" applyNumberFormat="1" applyFont="1" applyFill="1" applyBorder="1" applyAlignment="1">
      <alignment horizontal="right" vertical="center"/>
    </xf>
    <xf numFmtId="171" fontId="7" fillId="2" borderId="21" xfId="10" applyNumberFormat="1" applyFont="1" applyFill="1" applyBorder="1" applyAlignment="1">
      <alignment horizontal="right" vertical="center"/>
    </xf>
    <xf numFmtId="171" fontId="7" fillId="2" borderId="20" xfId="10" applyNumberFormat="1" applyFont="1" applyFill="1" applyBorder="1" applyAlignment="1">
      <alignment horizontal="right" vertical="center"/>
    </xf>
    <xf numFmtId="1" fontId="7" fillId="2" borderId="0" xfId="9" applyNumberFormat="1" applyFont="1" applyFill="1" applyBorder="1" applyAlignment="1">
      <alignment vertical="center"/>
    </xf>
    <xf numFmtId="1" fontId="7" fillId="2" borderId="3" xfId="3" applyNumberFormat="1" applyFont="1" applyFill="1" applyBorder="1" applyAlignment="1">
      <alignment horizontal="right" vertical="center"/>
    </xf>
    <xf numFmtId="171" fontId="7" fillId="2" borderId="7" xfId="10" applyNumberFormat="1" applyFont="1" applyFill="1" applyBorder="1" applyAlignment="1">
      <alignment horizontal="right" vertical="center"/>
    </xf>
    <xf numFmtId="171" fontId="7" fillId="2" borderId="6" xfId="10" applyNumberFormat="1" applyFont="1" applyFill="1" applyBorder="1" applyAlignment="1">
      <alignment horizontal="right" vertical="center"/>
    </xf>
    <xf numFmtId="171" fontId="7" fillId="2" borderId="5" xfId="10" applyNumberFormat="1" applyFont="1" applyFill="1" applyBorder="1" applyAlignment="1">
      <alignment horizontal="right" vertical="center"/>
    </xf>
    <xf numFmtId="1" fontId="19" fillId="2" borderId="3" xfId="5" applyNumberFormat="1" applyFont="1" applyFill="1" applyBorder="1" applyAlignment="1" applyProtection="1">
      <alignment horizontal="right" vertical="center"/>
      <protection locked="0"/>
    </xf>
    <xf numFmtId="171" fontId="19" fillId="2" borderId="7" xfId="10" applyNumberFormat="1" applyFont="1" applyFill="1" applyBorder="1" applyAlignment="1" applyProtection="1">
      <alignment horizontal="right" vertical="center"/>
      <protection locked="0"/>
    </xf>
    <xf numFmtId="171" fontId="19" fillId="2" borderId="6" xfId="10" applyNumberFormat="1" applyFont="1" applyFill="1" applyBorder="1" applyAlignment="1" applyProtection="1">
      <alignment horizontal="right" vertical="center"/>
      <protection locked="0"/>
    </xf>
    <xf numFmtId="171" fontId="19" fillId="2" borderId="5" xfId="10" applyNumberFormat="1" applyFont="1" applyFill="1" applyBorder="1" applyAlignment="1" applyProtection="1">
      <alignment horizontal="right" vertical="center"/>
      <protection locked="0"/>
    </xf>
    <xf numFmtId="1" fontId="7" fillId="2" borderId="3" xfId="5" applyNumberFormat="1" applyFont="1" applyFill="1" applyBorder="1" applyAlignment="1">
      <alignment horizontal="right" vertical="center"/>
    </xf>
    <xf numFmtId="1" fontId="7" fillId="2" borderId="19" xfId="9" applyNumberFormat="1" applyFont="1" applyFill="1" applyBorder="1" applyAlignment="1">
      <alignment vertical="center"/>
    </xf>
    <xf numFmtId="1" fontId="7" fillId="2" borderId="18" xfId="5" applyNumberFormat="1" applyFont="1" applyFill="1" applyBorder="1" applyAlignment="1">
      <alignment horizontal="right" vertical="center"/>
    </xf>
    <xf numFmtId="171" fontId="19" fillId="2" borderId="17" xfId="10" applyNumberFormat="1" applyFont="1" applyFill="1" applyBorder="1" applyAlignment="1" applyProtection="1">
      <alignment horizontal="right" vertical="center"/>
      <protection locked="0"/>
    </xf>
    <xf numFmtId="171" fontId="19" fillId="2" borderId="16" xfId="10" applyNumberFormat="1" applyFont="1" applyFill="1" applyBorder="1" applyAlignment="1" applyProtection="1">
      <alignment horizontal="right" vertical="center"/>
      <protection locked="0"/>
    </xf>
    <xf numFmtId="171" fontId="19" fillId="2" borderId="15" xfId="10" applyNumberFormat="1" applyFont="1" applyFill="1" applyBorder="1" applyAlignment="1" applyProtection="1">
      <alignment horizontal="right" vertical="center"/>
      <protection locked="0"/>
    </xf>
    <xf numFmtId="2" fontId="7" fillId="3" borderId="3" xfId="1" applyNumberFormat="1" applyFont="1" applyFill="1" applyBorder="1" applyAlignment="1">
      <alignment horizontal="right" vertical="center"/>
    </xf>
    <xf numFmtId="2" fontId="7" fillId="3" borderId="7" xfId="10" applyNumberFormat="1" applyFont="1" applyFill="1" applyBorder="1" applyAlignment="1">
      <alignment horizontal="right" vertical="center"/>
    </xf>
    <xf numFmtId="2" fontId="7" fillId="3" borderId="6" xfId="10" applyNumberFormat="1" applyFont="1" applyFill="1" applyBorder="1" applyAlignment="1">
      <alignment horizontal="right" vertical="center"/>
    </xf>
    <xf numFmtId="2" fontId="7" fillId="3" borderId="5" xfId="10" applyNumberFormat="1" applyFont="1" applyFill="1" applyBorder="1" applyAlignment="1">
      <alignment horizontal="right" vertical="center"/>
    </xf>
    <xf numFmtId="2" fontId="7" fillId="3" borderId="3" xfId="3" applyNumberFormat="1" applyFont="1" applyFill="1" applyBorder="1" applyAlignment="1">
      <alignment horizontal="right" vertical="center"/>
    </xf>
    <xf numFmtId="2" fontId="19" fillId="3" borderId="3" xfId="5" applyNumberFormat="1" applyFont="1" applyFill="1" applyBorder="1" applyAlignment="1" applyProtection="1">
      <alignment horizontal="right" vertical="center"/>
      <protection locked="0"/>
    </xf>
    <xf numFmtId="2" fontId="7" fillId="3" borderId="3" xfId="5" applyNumberFormat="1" applyFont="1" applyFill="1" applyBorder="1" applyAlignment="1">
      <alignment horizontal="right" vertical="center"/>
    </xf>
    <xf numFmtId="2" fontId="7" fillId="3" borderId="53" xfId="5" applyNumberFormat="1" applyFont="1" applyFill="1" applyBorder="1" applyAlignment="1">
      <alignment horizontal="right" vertical="center"/>
    </xf>
    <xf numFmtId="2" fontId="7" fillId="3" borderId="14" xfId="10" applyNumberFormat="1" applyFont="1" applyFill="1" applyBorder="1" applyAlignment="1">
      <alignment horizontal="right" vertical="center"/>
    </xf>
    <xf numFmtId="2" fontId="7" fillId="3" borderId="13" xfId="10" applyNumberFormat="1" applyFont="1" applyFill="1" applyBorder="1" applyAlignment="1">
      <alignment horizontal="right" vertical="center"/>
    </xf>
    <xf numFmtId="2" fontId="7" fillId="3" borderId="12" xfId="10" applyNumberFormat="1" applyFont="1" applyFill="1" applyBorder="1" applyAlignment="1">
      <alignment horizontal="right" vertical="center"/>
    </xf>
    <xf numFmtId="1" fontId="7" fillId="3" borderId="4" xfId="1" applyNumberFormat="1" applyFont="1" applyFill="1" applyBorder="1" applyAlignment="1">
      <alignment horizontal="right" vertical="center"/>
    </xf>
    <xf numFmtId="171" fontId="7" fillId="3" borderId="10" xfId="10" applyNumberFormat="1" applyFont="1" applyFill="1" applyBorder="1" applyAlignment="1">
      <alignment horizontal="right" vertical="center"/>
    </xf>
    <xf numFmtId="171" fontId="7" fillId="3" borderId="9" xfId="10" applyNumberFormat="1" applyFont="1" applyFill="1" applyBorder="1" applyAlignment="1">
      <alignment horizontal="right" vertical="center"/>
    </xf>
    <xf numFmtId="171" fontId="7" fillId="3" borderId="8" xfId="10" applyNumberFormat="1" applyFont="1" applyFill="1" applyBorder="1" applyAlignment="1">
      <alignment horizontal="right" vertical="center"/>
    </xf>
    <xf numFmtId="1" fontId="7" fillId="3" borderId="3" xfId="3" applyNumberFormat="1" applyFont="1" applyFill="1" applyBorder="1" applyAlignment="1">
      <alignment horizontal="right" vertical="center"/>
    </xf>
    <xf numFmtId="171" fontId="7" fillId="3" borderId="7" xfId="10" applyNumberFormat="1" applyFont="1" applyFill="1" applyBorder="1" applyAlignment="1">
      <alignment horizontal="right" vertical="center"/>
    </xf>
    <xf numFmtId="171" fontId="7" fillId="3" borderId="6" xfId="10" applyNumberFormat="1" applyFont="1" applyFill="1" applyBorder="1" applyAlignment="1">
      <alignment horizontal="right" vertical="center"/>
    </xf>
    <xf numFmtId="171" fontId="7" fillId="3" borderId="5" xfId="10" applyNumberFormat="1" applyFont="1" applyFill="1" applyBorder="1" applyAlignment="1">
      <alignment horizontal="right" vertical="center"/>
    </xf>
    <xf numFmtId="1" fontId="19" fillId="3" borderId="3" xfId="5" applyNumberFormat="1" applyFont="1" applyFill="1" applyBorder="1" applyAlignment="1" applyProtection="1">
      <alignment horizontal="right" vertical="center"/>
      <protection locked="0"/>
    </xf>
    <xf numFmtId="1" fontId="7" fillId="3" borderId="3" xfId="5" applyNumberFormat="1" applyFont="1" applyFill="1" applyBorder="1" applyAlignment="1">
      <alignment horizontal="right" vertical="center"/>
    </xf>
    <xf numFmtId="1" fontId="7" fillId="3" borderId="53" xfId="5" applyNumberFormat="1" applyFont="1" applyFill="1" applyBorder="1" applyAlignment="1">
      <alignment horizontal="right" vertical="center"/>
    </xf>
    <xf numFmtId="171" fontId="7" fillId="3" borderId="14" xfId="10" applyNumberFormat="1" applyFont="1" applyFill="1" applyBorder="1" applyAlignment="1">
      <alignment horizontal="right" vertical="center"/>
    </xf>
    <xf numFmtId="171" fontId="7" fillId="3" borderId="13" xfId="10" applyNumberFormat="1" applyFont="1" applyFill="1" applyBorder="1" applyAlignment="1">
      <alignment horizontal="right" vertical="center"/>
    </xf>
    <xf numFmtId="171" fontId="7" fillId="3" borderId="12" xfId="10" applyNumberFormat="1" applyFont="1" applyFill="1" applyBorder="1" applyAlignment="1">
      <alignment horizontal="right" vertical="center"/>
    </xf>
    <xf numFmtId="167" fontId="7" fillId="3" borderId="4" xfId="1" applyNumberFormat="1" applyFont="1" applyFill="1" applyBorder="1" applyAlignment="1">
      <alignment horizontal="right" vertical="center"/>
    </xf>
    <xf numFmtId="167" fontId="7" fillId="3" borderId="3" xfId="3" applyNumberFormat="1" applyFont="1" applyFill="1" applyBorder="1" applyAlignment="1">
      <alignment horizontal="right" vertical="center"/>
    </xf>
    <xf numFmtId="167" fontId="19" fillId="3" borderId="3" xfId="5" applyNumberFormat="1" applyFont="1" applyFill="1" applyBorder="1" applyAlignment="1" applyProtection="1">
      <alignment horizontal="right" vertical="center"/>
      <protection locked="0"/>
    </xf>
    <xf numFmtId="167" fontId="7" fillId="3" borderId="3" xfId="5" applyNumberFormat="1" applyFont="1" applyFill="1" applyBorder="1" applyAlignment="1">
      <alignment horizontal="right" vertical="center"/>
    </xf>
    <xf numFmtId="167" fontId="7" fillId="3" borderId="53" xfId="5" applyNumberFormat="1" applyFont="1" applyFill="1" applyBorder="1" applyAlignment="1">
      <alignment horizontal="right" vertical="center"/>
    </xf>
    <xf numFmtId="1" fontId="11" fillId="0" borderId="0" xfId="1" applyNumberFormat="1" applyFont="1" applyFill="1" applyBorder="1" applyAlignment="1">
      <alignment horizontal="right" vertical="center"/>
    </xf>
    <xf numFmtId="0" fontId="7" fillId="2" borderId="3" xfId="5" applyNumberFormat="1" applyFont="1" applyFill="1" applyBorder="1" applyAlignment="1">
      <alignment horizontal="center" vertical="center"/>
    </xf>
    <xf numFmtId="0" fontId="7" fillId="3" borderId="3" xfId="1" applyNumberFormat="1" applyFont="1" applyFill="1" applyBorder="1" applyAlignment="1">
      <alignment horizontal="center" vertical="center"/>
    </xf>
    <xf numFmtId="0" fontId="7" fillId="3" borderId="3" xfId="3" applyNumberFormat="1" applyFont="1" applyFill="1" applyBorder="1" applyAlignment="1">
      <alignment horizontal="center" vertical="center"/>
    </xf>
    <xf numFmtId="0" fontId="19" fillId="3" borderId="3" xfId="5" applyNumberFormat="1" applyFont="1" applyFill="1" applyBorder="1" applyAlignment="1" applyProtection="1">
      <alignment horizontal="center" vertical="center"/>
      <protection locked="0"/>
    </xf>
    <xf numFmtId="0" fontId="7" fillId="3" borderId="3" xfId="5" applyNumberFormat="1" applyFont="1" applyFill="1" applyBorder="1" applyAlignment="1">
      <alignment horizontal="center" vertical="center"/>
    </xf>
    <xf numFmtId="0" fontId="7" fillId="3" borderId="4" xfId="1" applyNumberFormat="1" applyFont="1" applyFill="1" applyBorder="1" applyAlignment="1">
      <alignment horizontal="center" vertical="center"/>
    </xf>
    <xf numFmtId="0" fontId="19" fillId="2" borderId="23" xfId="5" applyNumberFormat="1" applyFont="1" applyFill="1" applyBorder="1" applyAlignment="1" applyProtection="1">
      <alignment horizontal="center" vertical="center"/>
      <protection locked="0"/>
    </xf>
    <xf numFmtId="164" fontId="19" fillId="2" borderId="22" xfId="10" applyNumberFormat="1" applyFont="1" applyFill="1" applyBorder="1" applyAlignment="1" applyProtection="1">
      <alignment horizontal="right" vertical="center"/>
      <protection locked="0"/>
    </xf>
    <xf numFmtId="164" fontId="19" fillId="2" borderId="21" xfId="10" applyNumberFormat="1" applyFont="1" applyFill="1" applyBorder="1" applyAlignment="1" applyProtection="1">
      <alignment horizontal="right" vertical="center"/>
      <protection locked="0"/>
    </xf>
    <xf numFmtId="164" fontId="19" fillId="2" borderId="20" xfId="10" applyNumberFormat="1" applyFont="1" applyFill="1" applyBorder="1" applyAlignment="1" applyProtection="1">
      <alignment horizontal="right" vertical="center"/>
      <protection locked="0"/>
    </xf>
    <xf numFmtId="167" fontId="7" fillId="0" borderId="35" xfId="1" applyNumberFormat="1" applyFont="1" applyFill="1" applyBorder="1" applyAlignment="1">
      <alignment horizontal="center" vertical="center"/>
    </xf>
    <xf numFmtId="1" fontId="53" fillId="0" borderId="0" xfId="4" applyNumberFormat="1" applyFont="1" applyFill="1" applyBorder="1" applyAlignment="1" applyProtection="1">
      <alignment horizontal="center"/>
    </xf>
    <xf numFmtId="164" fontId="54" fillId="0" borderId="41" xfId="0" applyNumberFormat="1" applyFont="1" applyBorder="1" applyAlignment="1" applyProtection="1">
      <alignment horizontal="center" vertical="top"/>
      <protection locked="0"/>
    </xf>
    <xf numFmtId="164" fontId="3" fillId="0" borderId="13" xfId="10" applyNumberFormat="1" applyFont="1" applyFill="1" applyBorder="1" applyAlignment="1">
      <alignment horizontal="right" vertical="center"/>
    </xf>
    <xf numFmtId="0" fontId="7" fillId="2" borderId="23" xfId="1" applyNumberFormat="1" applyFont="1" applyFill="1" applyBorder="1" applyAlignment="1">
      <alignment horizontal="right" vertical="center"/>
    </xf>
    <xf numFmtId="172" fontId="7" fillId="2" borderId="22" xfId="10" applyNumberFormat="1" applyFont="1" applyFill="1" applyBorder="1" applyAlignment="1">
      <alignment horizontal="right" vertical="center"/>
    </xf>
    <xf numFmtId="172" fontId="7" fillId="2" borderId="21" xfId="10" applyNumberFormat="1" applyFont="1" applyFill="1" applyBorder="1" applyAlignment="1">
      <alignment horizontal="right" vertical="center"/>
    </xf>
    <xf numFmtId="172" fontId="7" fillId="2" borderId="6" xfId="10" applyNumberFormat="1" applyFont="1" applyFill="1" applyBorder="1" applyAlignment="1" applyProtection="1">
      <alignment horizontal="right" vertical="center"/>
      <protection locked="0"/>
    </xf>
    <xf numFmtId="172" fontId="7" fillId="2" borderId="5" xfId="10" applyNumberFormat="1" applyFont="1" applyFill="1" applyBorder="1" applyAlignment="1" applyProtection="1">
      <alignment horizontal="right" vertical="center"/>
      <protection locked="0"/>
    </xf>
    <xf numFmtId="0" fontId="7" fillId="2" borderId="3" xfId="3" applyNumberFormat="1" applyFont="1" applyFill="1" applyBorder="1" applyAlignment="1">
      <alignment horizontal="right" vertical="center"/>
    </xf>
    <xf numFmtId="172" fontId="7" fillId="2" borderId="7" xfId="10" applyNumberFormat="1" applyFont="1" applyFill="1" applyBorder="1" applyAlignment="1">
      <alignment horizontal="right" vertical="center"/>
    </xf>
    <xf numFmtId="172" fontId="7" fillId="2" borderId="6" xfId="10" applyNumberFormat="1" applyFont="1" applyFill="1" applyBorder="1" applyAlignment="1">
      <alignment horizontal="right" vertical="center"/>
    </xf>
    <xf numFmtId="172" fontId="7" fillId="2" borderId="5" xfId="10" applyNumberFormat="1" applyFont="1" applyFill="1" applyBorder="1" applyAlignment="1">
      <alignment horizontal="right" vertical="center"/>
    </xf>
    <xf numFmtId="0" fontId="7" fillId="2" borderId="3" xfId="5" applyNumberFormat="1" applyFont="1" applyFill="1" applyBorder="1" applyAlignment="1" applyProtection="1">
      <alignment horizontal="right" vertical="center"/>
      <protection locked="0"/>
    </xf>
    <xf numFmtId="172" fontId="7" fillId="2" borderId="7" xfId="10" applyNumberFormat="1" applyFont="1" applyFill="1" applyBorder="1" applyAlignment="1" applyProtection="1">
      <alignment horizontal="right" vertical="center"/>
      <protection locked="0"/>
    </xf>
    <xf numFmtId="0" fontId="7" fillId="2" borderId="3" xfId="5" applyNumberFormat="1" applyFont="1" applyFill="1" applyBorder="1" applyAlignment="1">
      <alignment horizontal="right" vertical="center"/>
    </xf>
    <xf numFmtId="0" fontId="7" fillId="2" borderId="18" xfId="5" applyNumberFormat="1" applyFont="1" applyFill="1" applyBorder="1" applyAlignment="1">
      <alignment horizontal="right" vertical="center"/>
    </xf>
    <xf numFmtId="172" fontId="7" fillId="2" borderId="17" xfId="10" applyNumberFormat="1" applyFont="1" applyFill="1" applyBorder="1" applyAlignment="1" applyProtection="1">
      <alignment horizontal="right" vertical="center"/>
      <protection locked="0"/>
    </xf>
    <xf numFmtId="172" fontId="7" fillId="2" borderId="16" xfId="10" applyNumberFormat="1" applyFont="1" applyFill="1" applyBorder="1" applyAlignment="1" applyProtection="1">
      <alignment horizontal="right" vertical="center"/>
      <protection locked="0"/>
    </xf>
    <xf numFmtId="172" fontId="7" fillId="2" borderId="15" xfId="10" applyNumberFormat="1" applyFont="1" applyFill="1" applyBorder="1" applyAlignment="1" applyProtection="1">
      <alignment horizontal="right" vertical="center"/>
      <protection locked="0"/>
    </xf>
    <xf numFmtId="0" fontId="7" fillId="3" borderId="4" xfId="1" applyNumberFormat="1" applyFont="1" applyFill="1" applyBorder="1" applyAlignment="1">
      <alignment horizontal="right" vertical="center"/>
    </xf>
    <xf numFmtId="172" fontId="7" fillId="3" borderId="7" xfId="10" applyNumberFormat="1" applyFont="1" applyFill="1" applyBorder="1" applyAlignment="1">
      <alignment horizontal="right" vertical="center"/>
    </xf>
    <xf numFmtId="172" fontId="7" fillId="3" borderId="6" xfId="10" applyNumberFormat="1" applyFont="1" applyFill="1" applyBorder="1" applyAlignment="1">
      <alignment horizontal="right" vertical="center"/>
    </xf>
    <xf numFmtId="172" fontId="7" fillId="3" borderId="5" xfId="10" applyNumberFormat="1" applyFont="1" applyFill="1" applyBorder="1" applyAlignment="1">
      <alignment horizontal="right" vertical="center"/>
    </xf>
    <xf numFmtId="0" fontId="7" fillId="3" borderId="3" xfId="3" applyNumberFormat="1" applyFont="1" applyFill="1" applyBorder="1" applyAlignment="1">
      <alignment horizontal="right" vertical="center"/>
    </xf>
    <xf numFmtId="0" fontId="7" fillId="3" borderId="3" xfId="5" applyNumberFormat="1" applyFont="1" applyFill="1" applyBorder="1" applyAlignment="1" applyProtection="1">
      <alignment horizontal="right" vertical="center"/>
      <protection locked="0"/>
    </xf>
    <xf numFmtId="0" fontId="7" fillId="3" borderId="3" xfId="5" applyNumberFormat="1" applyFont="1" applyFill="1" applyBorder="1" applyAlignment="1">
      <alignment horizontal="right" vertical="center"/>
    </xf>
    <xf numFmtId="172" fontId="7" fillId="3" borderId="10" xfId="10" applyNumberFormat="1" applyFont="1" applyFill="1" applyBorder="1" applyAlignment="1">
      <alignment horizontal="right" vertical="center"/>
    </xf>
    <xf numFmtId="172" fontId="7" fillId="3" borderId="9" xfId="10" applyNumberFormat="1" applyFont="1" applyFill="1" applyBorder="1" applyAlignment="1">
      <alignment horizontal="right" vertical="center"/>
    </xf>
    <xf numFmtId="172" fontId="7" fillId="3" borderId="8" xfId="10" applyNumberFormat="1" applyFont="1" applyFill="1" applyBorder="1" applyAlignment="1">
      <alignment horizontal="right" vertical="center"/>
    </xf>
    <xf numFmtId="172" fontId="45" fillId="3" borderId="10" xfId="10" applyNumberFormat="1" applyFont="1" applyFill="1" applyBorder="1" applyAlignment="1">
      <alignment horizontal="right" vertical="center"/>
    </xf>
    <xf numFmtId="172" fontId="45" fillId="3" borderId="9" xfId="10" applyNumberFormat="1" applyFont="1" applyFill="1" applyBorder="1" applyAlignment="1">
      <alignment horizontal="right" vertical="center"/>
    </xf>
    <xf numFmtId="172" fontId="45" fillId="3" borderId="8" xfId="10" applyNumberFormat="1" applyFont="1" applyFill="1" applyBorder="1" applyAlignment="1">
      <alignment horizontal="right" vertical="center"/>
    </xf>
    <xf numFmtId="169" fontId="53" fillId="0" borderId="0" xfId="4" quotePrefix="1" applyNumberFormat="1" applyFont="1" applyBorder="1" applyAlignment="1" applyProtection="1">
      <alignment horizontal="center" vertical="center"/>
    </xf>
    <xf numFmtId="0" fontId="56" fillId="0" borderId="0" xfId="0" applyFont="1" applyAlignment="1">
      <alignment horizontal="left"/>
    </xf>
    <xf numFmtId="0" fontId="56" fillId="0" borderId="0" xfId="0" applyFont="1"/>
    <xf numFmtId="0" fontId="9" fillId="0" borderId="0" xfId="4" applyAlignment="1" applyProtection="1"/>
    <xf numFmtId="0" fontId="57" fillId="0" borderId="0" xfId="4" applyFont="1" applyAlignment="1" applyProtection="1"/>
    <xf numFmtId="1" fontId="9" fillId="0" borderId="0" xfId="4" applyNumberFormat="1" applyFill="1" applyBorder="1" applyAlignment="1" applyProtection="1">
      <alignment vertical="center"/>
    </xf>
    <xf numFmtId="171" fontId="9" fillId="0" borderId="0" xfId="4" applyNumberFormat="1" applyFill="1" applyBorder="1" applyAlignment="1" applyProtection="1">
      <alignment horizontal="right" vertical="center"/>
    </xf>
    <xf numFmtId="164" fontId="59" fillId="0" borderId="0" xfId="5" applyNumberFormat="1" applyFont="1" applyFill="1" applyBorder="1" applyAlignment="1" applyProtection="1">
      <alignment vertical="center"/>
    </xf>
    <xf numFmtId="164" fontId="57" fillId="0" borderId="0" xfId="4" applyNumberFormat="1" applyFont="1" applyFill="1" applyBorder="1" applyAlignment="1" applyProtection="1">
      <alignment vertical="center"/>
    </xf>
    <xf numFmtId="171" fontId="61" fillId="0" borderId="0" xfId="5" applyNumberFormat="1" applyFont="1" applyFill="1" applyBorder="1" applyAlignment="1" applyProtection="1">
      <alignment horizontal="right" vertical="center"/>
      <protection locked="0"/>
    </xf>
    <xf numFmtId="169" fontId="9" fillId="0" borderId="0" xfId="4" applyNumberFormat="1" applyFill="1" applyBorder="1" applyAlignment="1" applyProtection="1">
      <alignment vertical="center"/>
    </xf>
    <xf numFmtId="1" fontId="62" fillId="0" borderId="0" xfId="5" quotePrefix="1" applyNumberFormat="1" applyFont="1" applyFill="1" applyBorder="1" applyAlignment="1" applyProtection="1">
      <alignment horizontal="left" vertical="center"/>
      <protection locked="0"/>
    </xf>
    <xf numFmtId="1" fontId="63" fillId="0" borderId="0" xfId="4" applyNumberFormat="1" applyFont="1" applyFill="1" applyBorder="1" applyAlignment="1" applyProtection="1">
      <alignment vertical="center"/>
    </xf>
    <xf numFmtId="1" fontId="62" fillId="0" borderId="0" xfId="5" applyNumberFormat="1" applyFont="1" applyFill="1" applyBorder="1" applyAlignment="1" applyProtection="1">
      <alignment vertical="center"/>
    </xf>
    <xf numFmtId="171" fontId="45" fillId="0" borderId="10" xfId="10" applyNumberFormat="1" applyFont="1" applyFill="1" applyBorder="1" applyAlignment="1">
      <alignment horizontal="right" vertical="center"/>
    </xf>
    <xf numFmtId="171" fontId="45" fillId="0" borderId="9" xfId="10" applyNumberFormat="1" applyFont="1" applyFill="1" applyBorder="1" applyAlignment="1">
      <alignment horizontal="right" vertical="center"/>
    </xf>
    <xf numFmtId="171" fontId="45" fillId="0" borderId="8" xfId="10" applyNumberFormat="1" applyFont="1" applyFill="1" applyBorder="1" applyAlignment="1">
      <alignment horizontal="right" vertical="center"/>
    </xf>
    <xf numFmtId="171" fontId="45" fillId="0" borderId="7" xfId="10" applyNumberFormat="1" applyFont="1" applyFill="1" applyBorder="1" applyAlignment="1">
      <alignment horizontal="right" vertical="center"/>
    </xf>
    <xf numFmtId="171" fontId="45" fillId="0" borderId="6" xfId="10" applyNumberFormat="1" applyFont="1" applyFill="1" applyBorder="1" applyAlignment="1">
      <alignment horizontal="right" vertical="center"/>
    </xf>
    <xf numFmtId="171" fontId="45" fillId="0" borderId="5" xfId="10" applyNumberFormat="1" applyFont="1" applyFill="1" applyBorder="1" applyAlignment="1">
      <alignment horizontal="right" vertical="center"/>
    </xf>
    <xf numFmtId="164" fontId="45" fillId="0" borderId="10" xfId="10" applyNumberFormat="1" applyFont="1" applyFill="1" applyBorder="1" applyAlignment="1">
      <alignment horizontal="right" vertical="center"/>
    </xf>
    <xf numFmtId="164" fontId="45" fillId="0" borderId="9" xfId="10" applyNumberFormat="1" applyFont="1" applyFill="1" applyBorder="1" applyAlignment="1">
      <alignment horizontal="right" vertical="center"/>
    </xf>
    <xf numFmtId="164" fontId="45" fillId="0" borderId="8" xfId="10" applyNumberFormat="1" applyFont="1" applyFill="1" applyBorder="1" applyAlignment="1">
      <alignment horizontal="right" vertical="center"/>
    </xf>
    <xf numFmtId="164" fontId="45" fillId="0" borderId="7" xfId="10" applyNumberFormat="1" applyFont="1" applyFill="1" applyBorder="1" applyAlignment="1">
      <alignment horizontal="right" vertical="center"/>
    </xf>
    <xf numFmtId="164" fontId="45" fillId="0" borderId="6" xfId="10" applyNumberFormat="1" applyFont="1" applyFill="1" applyBorder="1" applyAlignment="1">
      <alignment horizontal="right" vertical="center"/>
    </xf>
    <xf numFmtId="164" fontId="45" fillId="0" borderId="5" xfId="10" applyNumberFormat="1" applyFont="1" applyFill="1" applyBorder="1" applyAlignment="1">
      <alignment horizontal="right" vertical="center"/>
    </xf>
    <xf numFmtId="172" fontId="45" fillId="0" borderId="10" xfId="10" applyNumberFormat="1" applyFont="1" applyFill="1" applyBorder="1" applyAlignment="1">
      <alignment horizontal="right" vertical="center"/>
    </xf>
    <xf numFmtId="172" fontId="45" fillId="0" borderId="9" xfId="10" applyNumberFormat="1" applyFont="1" applyFill="1" applyBorder="1" applyAlignment="1">
      <alignment horizontal="right" vertical="center"/>
    </xf>
    <xf numFmtId="172" fontId="45" fillId="0" borderId="8" xfId="10" applyNumberFormat="1" applyFont="1" applyFill="1" applyBorder="1" applyAlignment="1">
      <alignment horizontal="right" vertical="center"/>
    </xf>
    <xf numFmtId="172" fontId="45" fillId="0" borderId="7" xfId="10" applyNumberFormat="1" applyFont="1" applyFill="1" applyBorder="1" applyAlignment="1">
      <alignment horizontal="right" vertical="center"/>
    </xf>
    <xf numFmtId="172" fontId="45" fillId="0" borderId="6" xfId="10" applyNumberFormat="1" applyFont="1" applyFill="1" applyBorder="1" applyAlignment="1">
      <alignment horizontal="right" vertical="center"/>
    </xf>
    <xf numFmtId="172" fontId="45" fillId="0" borderId="5" xfId="10" applyNumberFormat="1" applyFont="1" applyFill="1" applyBorder="1" applyAlignment="1">
      <alignment horizontal="right" vertical="center"/>
    </xf>
    <xf numFmtId="1" fontId="12" fillId="0" borderId="0" xfId="2" applyNumberFormat="1" applyFont="1" applyFill="1" applyBorder="1" applyAlignment="1">
      <alignment horizontal="left" wrapText="1"/>
    </xf>
    <xf numFmtId="1" fontId="15" fillId="0" borderId="0" xfId="2" applyNumberFormat="1" applyFont="1" applyFill="1" applyBorder="1" applyAlignment="1">
      <alignment horizontal="left" wrapText="1"/>
    </xf>
    <xf numFmtId="170" fontId="3" fillId="0" borderId="37" xfId="6" applyNumberFormat="1" applyFont="1" applyBorder="1" applyAlignment="1" applyProtection="1">
      <alignment horizontal="center" vertical="top" wrapText="1"/>
      <protection locked="0"/>
    </xf>
    <xf numFmtId="170" fontId="3" fillId="0" borderId="25" xfId="6" applyNumberFormat="1" applyFont="1" applyBorder="1" applyAlignment="1" applyProtection="1">
      <alignment horizontal="center" vertical="top" wrapText="1"/>
      <protection locked="0"/>
    </xf>
    <xf numFmtId="170" fontId="3" fillId="0" borderId="1" xfId="6" applyNumberFormat="1" applyFont="1" applyBorder="1" applyAlignment="1" applyProtection="1">
      <alignment horizontal="center" vertical="top" wrapText="1"/>
      <protection locked="0"/>
    </xf>
    <xf numFmtId="170" fontId="3" fillId="0" borderId="39" xfId="6" applyNumberFormat="1" applyFont="1" applyBorder="1" applyAlignment="1" applyProtection="1">
      <alignment horizontal="center" vertical="top" wrapText="1"/>
      <protection locked="0"/>
    </xf>
    <xf numFmtId="1" fontId="11" fillId="0" borderId="0" xfId="2" applyNumberFormat="1" applyFont="1" applyFill="1" applyBorder="1" applyAlignment="1">
      <alignment horizontal="left" wrapText="1"/>
    </xf>
    <xf numFmtId="1" fontId="3" fillId="0" borderId="30" xfId="8" applyNumberFormat="1" applyFont="1" applyFill="1" applyBorder="1" applyAlignment="1">
      <alignment horizontal="center" vertical="center" wrapText="1"/>
    </xf>
    <xf numFmtId="1" fontId="3" fillId="0" borderId="2" xfId="8" applyNumberFormat="1" applyFont="1" applyFill="1" applyBorder="1" applyAlignment="1">
      <alignment horizontal="center" vertical="center" wrapText="1"/>
    </xf>
    <xf numFmtId="1" fontId="3" fillId="0" borderId="26" xfId="8" applyNumberFormat="1" applyFont="1" applyFill="1" applyBorder="1" applyAlignment="1">
      <alignment horizontal="center" vertical="center" wrapText="1"/>
    </xf>
    <xf numFmtId="1" fontId="25" fillId="0" borderId="0" xfId="2" applyNumberFormat="1" applyFont="1" applyFill="1" applyBorder="1" applyAlignment="1">
      <alignment horizontal="justify" wrapText="1"/>
    </xf>
    <xf numFmtId="1" fontId="3" fillId="0" borderId="29" xfId="9" applyNumberFormat="1" applyFont="1" applyFill="1" applyBorder="1" applyAlignment="1" applyProtection="1">
      <alignment horizontal="center" wrapText="1"/>
      <protection locked="0"/>
    </xf>
    <xf numFmtId="0" fontId="2" fillId="0" borderId="24" xfId="6" applyFont="1" applyFill="1" applyBorder="1" applyAlignment="1">
      <alignment wrapText="1"/>
    </xf>
    <xf numFmtId="0" fontId="2" fillId="0" borderId="23" xfId="6" applyFont="1" applyFill="1" applyBorder="1" applyAlignment="1">
      <alignment wrapText="1"/>
    </xf>
    <xf numFmtId="1" fontId="16" fillId="0" borderId="43" xfId="9" applyNumberFormat="1" applyFont="1" applyFill="1" applyBorder="1" applyAlignment="1" applyProtection="1">
      <alignment horizontal="center" vertical="top" wrapText="1"/>
      <protection locked="0"/>
    </xf>
    <xf numFmtId="0" fontId="41" fillId="0" borderId="36" xfId="6" applyFont="1" applyBorder="1" applyAlignment="1">
      <alignment wrapText="1"/>
    </xf>
    <xf numFmtId="0" fontId="41" fillId="0" borderId="44" xfId="6" applyFont="1" applyBorder="1" applyAlignment="1">
      <alignment wrapText="1"/>
    </xf>
    <xf numFmtId="1" fontId="3" fillId="0" borderId="23" xfId="8" applyNumberFormat="1" applyFont="1" applyFill="1" applyBorder="1" applyAlignment="1">
      <alignment horizontal="center" vertical="center" wrapText="1"/>
    </xf>
    <xf numFmtId="1" fontId="3" fillId="0" borderId="3" xfId="8" applyNumberFormat="1" applyFont="1" applyFill="1" applyBorder="1" applyAlignment="1">
      <alignment horizontal="center" vertical="center" wrapText="1"/>
    </xf>
    <xf numFmtId="1" fontId="3" fillId="0" borderId="27" xfId="8" applyNumberFormat="1" applyFont="1" applyFill="1" applyBorder="1" applyAlignment="1">
      <alignment horizontal="center" vertical="center" wrapText="1"/>
    </xf>
    <xf numFmtId="164" fontId="17" fillId="0" borderId="29" xfId="0" applyNumberFormat="1" applyFont="1" applyBorder="1" applyAlignment="1" applyProtection="1">
      <alignment horizontal="center" vertical="top" wrapText="1"/>
      <protection locked="0"/>
    </xf>
    <xf numFmtId="164" fontId="17" fillId="0" borderId="28" xfId="0" applyNumberFormat="1" applyFont="1" applyBorder="1" applyAlignment="1" applyProtection="1">
      <alignment horizontal="center" vertical="top" wrapText="1"/>
      <protection locked="0"/>
    </xf>
    <xf numFmtId="1" fontId="3" fillId="0" borderId="30" xfId="1" applyNumberFormat="1" applyFont="1" applyFill="1" applyBorder="1" applyAlignment="1">
      <alignment horizontal="center" vertical="center" wrapText="1"/>
    </xf>
    <xf numFmtId="1" fontId="3" fillId="0" borderId="2" xfId="1" applyNumberFormat="1" applyFont="1" applyFill="1" applyBorder="1" applyAlignment="1">
      <alignment horizontal="center" vertical="center" wrapText="1"/>
    </xf>
    <xf numFmtId="1" fontId="3" fillId="0" borderId="26" xfId="1" applyNumberFormat="1" applyFont="1" applyFill="1" applyBorder="1" applyAlignment="1">
      <alignment horizontal="center" vertical="center" wrapText="1"/>
    </xf>
    <xf numFmtId="1" fontId="3" fillId="0" borderId="24" xfId="9" applyNumberFormat="1" applyFont="1" applyFill="1" applyBorder="1" applyAlignment="1">
      <alignment horizontal="center" vertical="center" wrapText="1"/>
    </xf>
    <xf numFmtId="1" fontId="3" fillId="0" borderId="0" xfId="9" applyNumberFormat="1" applyFont="1" applyFill="1" applyBorder="1" applyAlignment="1">
      <alignment horizontal="center" vertical="center" wrapText="1"/>
    </xf>
    <xf numFmtId="1" fontId="3" fillId="0" borderId="51" xfId="9" applyNumberFormat="1" applyFont="1" applyFill="1" applyBorder="1" applyAlignment="1">
      <alignment horizontal="center" vertical="center" wrapText="1"/>
    </xf>
    <xf numFmtId="164" fontId="3" fillId="0" borderId="0" xfId="6" applyNumberFormat="1" applyFont="1" applyFill="1" applyBorder="1" applyAlignment="1" applyProtection="1">
      <alignment horizontal="center" vertical="top" wrapText="1"/>
      <protection locked="0"/>
    </xf>
    <xf numFmtId="164" fontId="17" fillId="0" borderId="30" xfId="0" applyNumberFormat="1" applyFont="1" applyBorder="1" applyAlignment="1" applyProtection="1">
      <alignment horizontal="center" vertical="top" wrapText="1"/>
      <protection locked="0"/>
    </xf>
    <xf numFmtId="164" fontId="17" fillId="0" borderId="2" xfId="0" applyNumberFormat="1" applyFont="1" applyBorder="1" applyAlignment="1" applyProtection="1">
      <alignment horizontal="center" vertical="top" wrapText="1"/>
      <protection locked="0"/>
    </xf>
    <xf numFmtId="164" fontId="17" fillId="0" borderId="0" xfId="6" applyNumberFormat="1" applyFont="1" applyFill="1" applyBorder="1" applyAlignment="1" applyProtection="1">
      <alignment horizontal="center" vertical="top" wrapText="1"/>
      <protection locked="0"/>
    </xf>
    <xf numFmtId="164" fontId="17" fillId="0" borderId="29" xfId="6" applyNumberFormat="1" applyFont="1" applyBorder="1" applyAlignment="1" applyProtection="1">
      <alignment horizontal="center" vertical="top" wrapText="1"/>
      <protection locked="0"/>
    </xf>
    <xf numFmtId="164" fontId="17" fillId="0" borderId="28" xfId="6" applyNumberFormat="1" applyFont="1" applyBorder="1" applyAlignment="1" applyProtection="1">
      <alignment horizontal="center" vertical="top" wrapText="1"/>
      <protection locked="0"/>
    </xf>
    <xf numFmtId="164" fontId="17" fillId="0" borderId="30" xfId="6" applyNumberFormat="1" applyFont="1" applyBorder="1" applyAlignment="1" applyProtection="1">
      <alignment horizontal="center" vertical="top" wrapText="1"/>
      <protection locked="0"/>
    </xf>
    <xf numFmtId="164" fontId="17" fillId="0" borderId="2" xfId="6" applyNumberFormat="1" applyFont="1" applyBorder="1" applyAlignment="1" applyProtection="1">
      <alignment horizontal="center" vertical="top" wrapText="1"/>
      <protection locked="0"/>
    </xf>
    <xf numFmtId="168" fontId="11" fillId="0" borderId="0" xfId="5" applyNumberFormat="1" applyFont="1" applyBorder="1" applyAlignment="1">
      <alignment horizontal="left" wrapText="1"/>
    </xf>
    <xf numFmtId="1" fontId="12" fillId="0" borderId="0" xfId="6" applyNumberFormat="1" applyFont="1" applyFill="1" applyBorder="1" applyAlignment="1">
      <alignment horizontal="left" wrapText="1"/>
    </xf>
    <xf numFmtId="0" fontId="2" fillId="0" borderId="0" xfId="6" applyFill="1" applyBorder="1"/>
    <xf numFmtId="164" fontId="30" fillId="0" borderId="0" xfId="6" applyNumberFormat="1" applyFont="1" applyFill="1" applyBorder="1" applyAlignment="1" applyProtection="1">
      <alignment horizontal="center" vertical="top" wrapText="1"/>
      <protection locked="0"/>
    </xf>
    <xf numFmtId="1" fontId="3" fillId="0" borderId="23" xfId="9" applyNumberFormat="1" applyFont="1" applyFill="1" applyBorder="1" applyAlignment="1">
      <alignment horizontal="center" vertical="center" wrapText="1"/>
    </xf>
    <xf numFmtId="1" fontId="3" fillId="0" borderId="3" xfId="9" applyNumberFormat="1" applyFont="1" applyFill="1" applyBorder="1" applyAlignment="1">
      <alignment horizontal="center" vertical="center" wrapText="1"/>
    </xf>
    <xf numFmtId="1" fontId="3" fillId="0" borderId="27" xfId="9" applyNumberFormat="1" applyFont="1" applyFill="1" applyBorder="1" applyAlignment="1">
      <alignment horizontal="center" vertical="center" wrapText="1"/>
    </xf>
    <xf numFmtId="164" fontId="17" fillId="0" borderId="26" xfId="6" applyNumberFormat="1" applyFont="1" applyBorder="1" applyAlignment="1" applyProtection="1">
      <alignment horizontal="center" vertical="top" wrapText="1"/>
      <protection locked="0"/>
    </xf>
    <xf numFmtId="164" fontId="30" fillId="0" borderId="23" xfId="6" applyNumberFormat="1" applyFont="1" applyBorder="1" applyAlignment="1" applyProtection="1">
      <alignment horizontal="center" vertical="top" wrapText="1"/>
      <protection locked="0"/>
    </xf>
    <xf numFmtId="164" fontId="30" fillId="0" borderId="44" xfId="6" applyNumberFormat="1" applyFont="1" applyBorder="1" applyAlignment="1" applyProtection="1">
      <alignment horizontal="center" vertical="top" wrapText="1"/>
      <protection locked="0"/>
    </xf>
    <xf numFmtId="0" fontId="2" fillId="0" borderId="28" xfId="6" applyBorder="1"/>
    <xf numFmtId="0" fontId="2" fillId="0" borderId="25" xfId="6" applyBorder="1"/>
    <xf numFmtId="164" fontId="17" fillId="0" borderId="25" xfId="6" applyNumberFormat="1" applyFont="1" applyBorder="1" applyAlignment="1" applyProtection="1">
      <alignment horizontal="center" vertical="top" wrapText="1"/>
      <protection locked="0"/>
    </xf>
    <xf numFmtId="164" fontId="30" fillId="0" borderId="24" xfId="6" applyNumberFormat="1" applyFont="1" applyBorder="1" applyAlignment="1" applyProtection="1">
      <alignment horizontal="center" vertical="top" wrapText="1"/>
      <protection locked="0"/>
    </xf>
    <xf numFmtId="164" fontId="30" fillId="0" borderId="36" xfId="6" applyNumberFormat="1" applyFont="1" applyBorder="1" applyAlignment="1" applyProtection="1">
      <alignment horizontal="center" vertical="top" wrapText="1"/>
      <protection locked="0"/>
    </xf>
    <xf numFmtId="169" fontId="3" fillId="0" borderId="0" xfId="6" applyNumberFormat="1" applyFont="1" applyFill="1" applyBorder="1" applyAlignment="1" applyProtection="1">
      <alignment horizontal="center" vertical="top" wrapText="1"/>
      <protection locked="0"/>
    </xf>
    <xf numFmtId="169" fontId="16" fillId="0" borderId="25" xfId="6" applyNumberFormat="1" applyFont="1" applyBorder="1" applyAlignment="1" applyProtection="1">
      <alignment horizontal="center" vertical="top" wrapText="1"/>
      <protection locked="0"/>
    </xf>
    <xf numFmtId="169" fontId="16" fillId="0" borderId="51" xfId="6" applyNumberFormat="1" applyFont="1" applyBorder="1" applyAlignment="1" applyProtection="1">
      <alignment horizontal="center" vertical="top" wrapText="1"/>
      <protection locked="0"/>
    </xf>
    <xf numFmtId="169" fontId="16" fillId="0" borderId="27" xfId="6" applyNumberFormat="1" applyFont="1" applyBorder="1" applyAlignment="1" applyProtection="1">
      <alignment horizontal="center" vertical="top" wrapText="1"/>
      <protection locked="0"/>
    </xf>
    <xf numFmtId="169" fontId="16" fillId="0" borderId="0" xfId="6" applyNumberFormat="1" applyFont="1" applyFill="1" applyBorder="1" applyAlignment="1" applyProtection="1">
      <alignment horizontal="center" vertical="top" wrapText="1"/>
      <protection locked="0"/>
    </xf>
    <xf numFmtId="169" fontId="3" fillId="0" borderId="28" xfId="6" applyNumberFormat="1" applyFont="1" applyBorder="1" applyAlignment="1" applyProtection="1">
      <alignment horizontal="center" vertical="top" wrapText="1"/>
      <protection locked="0"/>
    </xf>
    <xf numFmtId="169" fontId="3" fillId="0" borderId="0" xfId="6" applyNumberFormat="1" applyFont="1" applyBorder="1" applyAlignment="1" applyProtection="1">
      <alignment horizontal="center" vertical="top" wrapText="1"/>
      <protection locked="0"/>
    </xf>
    <xf numFmtId="169" fontId="3" fillId="0" borderId="3" xfId="6" applyNumberFormat="1" applyFont="1" applyBorder="1" applyAlignment="1" applyProtection="1">
      <alignment horizontal="center" vertical="top" wrapText="1"/>
      <protection locked="0"/>
    </xf>
  </cellXfs>
  <cellStyles count="16">
    <cellStyle name="čárky_BilEA vysl" xfId="7"/>
    <cellStyle name="čárky_EvNezam" xfId="10"/>
    <cellStyle name="Hypertextové prepojenie" xfId="4" builtinId="8"/>
    <cellStyle name="Normal" xfId="13"/>
    <cellStyle name="Normálna" xfId="0" builtinId="0"/>
    <cellStyle name="Normálna 2" xfId="6"/>
    <cellStyle name="normální 2" xfId="14"/>
    <cellStyle name="normální_2str okresy1" xfId="8"/>
    <cellStyle name="normální_Bil 2002" xfId="3"/>
    <cellStyle name="normální_Bil2001" xfId="1"/>
    <cellStyle name="normální_BilEA vysl" xfId="2"/>
    <cellStyle name="normální_EvNezam" xfId="5"/>
    <cellStyle name="normální_narod" xfId="12"/>
    <cellStyle name="normální_PRI!H11" xfId="15"/>
    <cellStyle name="normální_Tab2" xfId="11"/>
    <cellStyle name="normální_ZamEkCinKR vysl" xfId="9"/>
  </cellStyles>
  <dxfs count="0"/>
  <tableStyles count="0" defaultTableStyle="TableStyleMedium2" defaultPivotStyle="PivotStyleLight16"/>
  <colors>
    <mruColors>
      <color rgb="FF0000FF"/>
      <color rgb="FFDAEEF3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Vacho%20REGIONY\Dokumenty\PUBLIK&#193;CIE\podklady\mazurova\Bil2001.xls" TargetMode="External"/><Relationship Id="rId2" Type="http://schemas.openxmlformats.org/officeDocument/2006/relationships/externalLinkPath" Target="file:///\\Vachov\Vacho%20REGIONY\Dokumenty\PUBLIK&#193;CIE\podklady\mazurova\Bil2001.xls" TargetMode="External"/><Relationship Id="rId1" Type="http://schemas.openxmlformats.org/officeDocument/2006/relationships/externalLinkPath" Target="file:///\\Vachov\Vacho%20REGIONY\Dokumenty\PUBLIK&#193;CIE\podklady\mazurova\Bil2001.xls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datacube.statistics.sk/" TargetMode="External"/><Relationship Id="rId4" Type="http://schemas.openxmlformats.org/officeDocument/2006/relationships/hyperlink" Target="https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Vacho%20REGIONY\Dokumenty\PUBLIK&#193;CIE\podklady\mazurova\Bil2001.xls" TargetMode="External"/><Relationship Id="rId2" Type="http://schemas.openxmlformats.org/officeDocument/2006/relationships/externalLinkPath" Target="file:///\\Vachov\Vacho%20REGIONY\Dokumenty\PUBLIK&#193;CIE\podklady\mazurova\Bil2001.xls" TargetMode="External"/><Relationship Id="rId1" Type="http://schemas.openxmlformats.org/officeDocument/2006/relationships/externalLinkPath" Target="file:///\\Vachov\Vacho%20REGIONY\Dokumenty\PUBLIK&#193;CIE\podklady\mazurova\Bil2001.xls" TargetMode="External"/><Relationship Id="rId4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Vacho%20REGIONY\Dokumenty\PUBLIK&#193;CIE\podklady\mazurova\Bil2001.xls" TargetMode="External"/><Relationship Id="rId2" Type="http://schemas.openxmlformats.org/officeDocument/2006/relationships/externalLinkPath" Target="file:///\\Vachov\Vacho%20REGIONY\Dokumenty\PUBLIK&#193;CIE\podklady\mazurova\Bil2001.xls" TargetMode="External"/><Relationship Id="rId1" Type="http://schemas.openxmlformats.org/officeDocument/2006/relationships/externalLinkPath" Target="file:///\\Vachov\Vacho%20REGIONY\Dokumenty\PUBLIK&#193;CIE\podklady\mazurova\Bil2001.xls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Vacho%20REGIONY\Dokumenty\PUBLIK&#193;CIE\podklady\mazurova\Bil2001.xls" TargetMode="External"/><Relationship Id="rId2" Type="http://schemas.openxmlformats.org/officeDocument/2006/relationships/externalLinkPath" Target="file:///\\Vachov\Vacho%20REGIONY\Dokumenty\PUBLIK&#193;CIE\podklady\mazurova\Bil2001.xls" TargetMode="External"/><Relationship Id="rId1" Type="http://schemas.openxmlformats.org/officeDocument/2006/relationships/externalLinkPath" Target="file:///\\Vachov\Vacho%20REGIONY\Dokumenty\PUBLIK&#193;CIE\podklady\mazurova\Bil2001.xls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Vacho%20REGIONY\Dokumenty\PUBLIK&#193;CIE\podklady\mazurova\Bil2001.xls" TargetMode="External"/><Relationship Id="rId2" Type="http://schemas.openxmlformats.org/officeDocument/2006/relationships/externalLinkPath" Target="file:///\\Vachov\Vacho%20REGIONY\Dokumenty\PUBLIK&#193;CIE\podklady\mazurova\Bil2001.xls" TargetMode="External"/><Relationship Id="rId1" Type="http://schemas.openxmlformats.org/officeDocument/2006/relationships/externalLinkPath" Target="file:///\\Vachov\Vacho%20REGIONY\Dokumenty\PUBLIK&#193;CIE\podklady\mazurova\Bil2001.xls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sqref="A1:A2"/>
    </sheetView>
  </sheetViews>
  <sheetFormatPr defaultColWidth="9.109375" defaultRowHeight="13.2" x14ac:dyDescent="0.25"/>
  <cols>
    <col min="1" max="1" width="3.6640625" style="373" customWidth="1"/>
    <col min="2" max="2" width="6.44140625" style="373" customWidth="1"/>
    <col min="3" max="3" width="47.88671875" style="373" bestFit="1" customWidth="1"/>
    <col min="4" max="5" width="9.109375" style="373"/>
    <col min="6" max="6" width="3.6640625" style="373" customWidth="1"/>
    <col min="7" max="7" width="6.44140625" style="373" customWidth="1"/>
    <col min="8" max="16384" width="9.109375" style="373"/>
  </cols>
  <sheetData>
    <row r="1" spans="1:10" ht="15" customHeight="1" x14ac:dyDescent="0.25">
      <c r="A1" s="366" t="s">
        <v>4316</v>
      </c>
      <c r="E1" s="374"/>
      <c r="F1" s="367"/>
      <c r="G1" s="365"/>
      <c r="H1" s="365"/>
      <c r="I1" s="365"/>
    </row>
    <row r="2" spans="1:10" ht="15" customHeight="1" x14ac:dyDescent="0.25">
      <c r="A2" s="367" t="s">
        <v>4317</v>
      </c>
      <c r="B2" s="365"/>
      <c r="C2" s="365"/>
      <c r="D2" s="365"/>
      <c r="H2" s="365"/>
      <c r="I2" s="365"/>
    </row>
    <row r="3" spans="1:10" ht="15" customHeight="1" x14ac:dyDescent="0.25">
      <c r="A3" s="366"/>
      <c r="E3" s="374"/>
      <c r="F3" s="367"/>
      <c r="G3" s="365"/>
      <c r="H3" s="365"/>
      <c r="I3" s="365"/>
    </row>
    <row r="4" spans="1:10" ht="15" customHeight="1" x14ac:dyDescent="0.25">
      <c r="A4" s="373" t="s">
        <v>4310</v>
      </c>
      <c r="F4" s="365"/>
      <c r="G4" s="365"/>
      <c r="H4" s="365"/>
      <c r="I4" s="365"/>
    </row>
    <row r="5" spans="1:10" ht="15" customHeight="1" x14ac:dyDescent="0.25">
      <c r="A5" s="547" t="s">
        <v>4311</v>
      </c>
      <c r="B5" s="548"/>
      <c r="F5" s="364"/>
      <c r="G5" s="365"/>
      <c r="H5" s="365"/>
      <c r="I5" s="365"/>
    </row>
    <row r="6" spans="1:10" ht="15" customHeight="1" x14ac:dyDescent="0.25">
      <c r="A6" s="374"/>
      <c r="F6" s="364"/>
      <c r="G6" s="365"/>
      <c r="H6" s="365"/>
      <c r="I6" s="365"/>
    </row>
    <row r="7" spans="1:10" ht="15" customHeight="1" x14ac:dyDescent="0.25">
      <c r="A7" s="375" t="s">
        <v>4300</v>
      </c>
      <c r="F7" s="368"/>
      <c r="G7" s="365"/>
      <c r="H7" s="365"/>
      <c r="I7" s="365"/>
    </row>
    <row r="8" spans="1:10" ht="15" customHeight="1" x14ac:dyDescent="0.25">
      <c r="A8" s="368" t="s">
        <v>4301</v>
      </c>
      <c r="B8" s="365"/>
      <c r="F8" s="368"/>
      <c r="G8" s="365"/>
      <c r="H8" s="365"/>
      <c r="I8" s="365"/>
    </row>
    <row r="9" spans="1:10" ht="15" customHeight="1" x14ac:dyDescent="0.25">
      <c r="A9" s="369">
        <v>11</v>
      </c>
      <c r="B9" s="373" t="s">
        <v>48</v>
      </c>
      <c r="F9" s="364"/>
      <c r="G9" s="365"/>
      <c r="H9" s="365"/>
      <c r="I9" s="365"/>
    </row>
    <row r="10" spans="1:10" ht="15" customHeight="1" x14ac:dyDescent="0.25">
      <c r="A10" s="364">
        <v>11</v>
      </c>
      <c r="B10" s="365" t="s">
        <v>49</v>
      </c>
      <c r="C10" s="365"/>
      <c r="F10" s="364"/>
      <c r="G10" s="365"/>
      <c r="H10" s="365"/>
      <c r="I10" s="365"/>
    </row>
    <row r="11" spans="1:10" ht="15" customHeight="1" x14ac:dyDescent="0.25">
      <c r="A11" s="374"/>
      <c r="B11" s="550" t="s">
        <v>4290</v>
      </c>
      <c r="C11" s="550" t="s">
        <v>4302</v>
      </c>
      <c r="F11" s="364"/>
      <c r="G11" s="365"/>
      <c r="H11" s="365"/>
      <c r="I11" s="365"/>
    </row>
    <row r="12" spans="1:10" ht="15" customHeight="1" x14ac:dyDescent="0.25">
      <c r="A12" s="374"/>
      <c r="C12" s="365" t="s">
        <v>4291</v>
      </c>
      <c r="D12" s="365"/>
      <c r="F12" s="364"/>
      <c r="G12" s="365"/>
      <c r="H12" s="365"/>
      <c r="I12" s="365"/>
    </row>
    <row r="13" spans="1:10" x14ac:dyDescent="0.25">
      <c r="A13" s="374"/>
      <c r="B13" s="549" t="s">
        <v>4292</v>
      </c>
      <c r="C13" s="549" t="s">
        <v>0</v>
      </c>
      <c r="F13" s="364"/>
      <c r="G13" s="365"/>
      <c r="H13" s="365"/>
      <c r="I13" s="365"/>
      <c r="J13" s="376"/>
    </row>
    <row r="14" spans="1:10" x14ac:dyDescent="0.25">
      <c r="A14" s="374"/>
      <c r="C14" s="365" t="s">
        <v>4293</v>
      </c>
      <c r="D14" s="365"/>
      <c r="E14" s="376"/>
      <c r="G14" s="365"/>
      <c r="H14" s="365"/>
      <c r="I14" s="365"/>
      <c r="J14" s="376"/>
    </row>
    <row r="15" spans="1:10" x14ac:dyDescent="0.25">
      <c r="A15" s="374"/>
      <c r="B15" s="549" t="s">
        <v>4294</v>
      </c>
      <c r="C15" s="549" t="s">
        <v>1</v>
      </c>
      <c r="F15" s="364"/>
      <c r="G15" s="365"/>
      <c r="H15" s="365"/>
      <c r="I15" s="365"/>
      <c r="J15" s="376"/>
    </row>
    <row r="16" spans="1:10" x14ac:dyDescent="0.25">
      <c r="A16" s="374"/>
      <c r="C16" s="365" t="s">
        <v>4295</v>
      </c>
      <c r="D16" s="365"/>
      <c r="E16" s="376"/>
      <c r="G16" s="365"/>
      <c r="H16" s="365"/>
      <c r="I16" s="365"/>
      <c r="J16" s="376"/>
    </row>
    <row r="17" spans="1:10" x14ac:dyDescent="0.25">
      <c r="A17" s="374"/>
      <c r="B17" s="549" t="s">
        <v>4296</v>
      </c>
      <c r="C17" s="549" t="s">
        <v>4297</v>
      </c>
      <c r="F17" s="364"/>
      <c r="G17" s="365"/>
      <c r="H17" s="365"/>
      <c r="I17" s="365"/>
      <c r="J17" s="376"/>
    </row>
    <row r="18" spans="1:10" x14ac:dyDescent="0.25">
      <c r="A18" s="374"/>
      <c r="C18" s="365" t="s">
        <v>4303</v>
      </c>
      <c r="D18" s="365"/>
      <c r="E18" s="376"/>
      <c r="F18" s="364"/>
      <c r="G18" s="365"/>
      <c r="H18" s="365"/>
      <c r="I18" s="365"/>
      <c r="J18" s="376"/>
    </row>
    <row r="19" spans="1:10" x14ac:dyDescent="0.25">
      <c r="A19" s="374"/>
      <c r="B19" s="549" t="s">
        <v>4298</v>
      </c>
      <c r="C19" s="549" t="s">
        <v>2</v>
      </c>
      <c r="F19" s="364"/>
      <c r="G19" s="365"/>
      <c r="H19" s="370"/>
      <c r="I19" s="371"/>
      <c r="J19" s="372"/>
    </row>
    <row r="20" spans="1:10" x14ac:dyDescent="0.25">
      <c r="C20" s="370" t="s">
        <v>4299</v>
      </c>
      <c r="D20" s="371"/>
      <c r="E20" s="372"/>
    </row>
    <row r="31" spans="1:10" x14ac:dyDescent="0.25">
      <c r="C31" s="373" t="s">
        <v>4312</v>
      </c>
    </row>
    <row r="33" spans="4:10" x14ac:dyDescent="0.25">
      <c r="J33" s="373" t="s">
        <v>4312</v>
      </c>
    </row>
    <row r="36" spans="4:10" x14ac:dyDescent="0.25">
      <c r="D36" s="373" t="s">
        <v>4312</v>
      </c>
    </row>
  </sheetData>
  <hyperlinks>
    <hyperlink ref="B11:C11" location="T11_1!A1" display="T 11-1."/>
    <hyperlink ref="B13:C13" location="T11_2!A1" display="T 11-2."/>
    <hyperlink ref="B15:C15" location="T11_3!A1" display="T 11-3."/>
    <hyperlink ref="B17:C17" location="T11_4!A1" display="T 11-4."/>
    <hyperlink ref="B19:C19" location="T11_5!A1" display="T 11-5.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showGridLines="0" showOutlineSymbols="0" zoomScaleNormal="100" workbookViewId="0">
      <pane xSplit="2" ySplit="7" topLeftCell="C74" activePane="bottomRight" state="frozen"/>
      <selection activeCell="C7" sqref="C7"/>
      <selection pane="topRight" activeCell="C7" sqref="C7"/>
      <selection pane="bottomLeft" activeCell="C7" sqref="C7"/>
      <selection pane="bottomRight" activeCell="L7" sqref="L7"/>
    </sheetView>
  </sheetViews>
  <sheetFormatPr defaultColWidth="10.33203125" defaultRowHeight="12.6" customHeight="1" outlineLevelRow="1" x14ac:dyDescent="0.2"/>
  <cols>
    <col min="1" max="1" width="16.44140625" style="3" customWidth="1"/>
    <col min="2" max="2" width="4.44140625" style="2" bestFit="1" customWidth="1"/>
    <col min="3" max="3" width="10" style="1" customWidth="1"/>
    <col min="4" max="5" width="8.6640625" style="1" customWidth="1"/>
    <col min="6" max="6" width="10" style="1" customWidth="1"/>
    <col min="7" max="7" width="9.109375" style="1" bestFit="1" customWidth="1"/>
    <col min="8" max="8" width="8.6640625" style="1" customWidth="1"/>
    <col min="9" max="10" width="5.33203125" style="1" customWidth="1"/>
    <col min="11" max="12" width="4.44140625" style="1" customWidth="1"/>
    <col min="13" max="16384" width="10.33203125" style="1"/>
  </cols>
  <sheetData>
    <row r="1" spans="1:13" s="252" customFormat="1" ht="15" customHeight="1" x14ac:dyDescent="0.3">
      <c r="A1" s="117" t="s">
        <v>48</v>
      </c>
      <c r="B1" s="294"/>
      <c r="C1" s="115"/>
      <c r="D1" s="115"/>
      <c r="E1" s="115"/>
      <c r="F1" s="115"/>
      <c r="G1" s="115"/>
      <c r="H1" s="114" t="s">
        <v>49</v>
      </c>
    </row>
    <row r="2" spans="1:13" s="252" customFormat="1" ht="15" customHeight="1" x14ac:dyDescent="0.3">
      <c r="A2" s="117" t="s">
        <v>1709</v>
      </c>
      <c r="B2" s="294"/>
      <c r="C2" s="323"/>
      <c r="D2" s="323"/>
      <c r="E2" s="323"/>
      <c r="F2" s="323"/>
      <c r="G2" s="323"/>
      <c r="L2" s="551" t="s">
        <v>4313</v>
      </c>
      <c r="M2" s="551"/>
    </row>
    <row r="3" spans="1:13" s="254" customFormat="1" ht="15" customHeight="1" thickBot="1" x14ac:dyDescent="0.35">
      <c r="A3" s="234" t="s">
        <v>1710</v>
      </c>
      <c r="B3" s="61"/>
      <c r="C3" s="324"/>
      <c r="D3" s="324"/>
      <c r="E3" s="325"/>
      <c r="F3" s="325"/>
      <c r="G3" s="325"/>
    </row>
    <row r="4" spans="1:13" s="14" customFormat="1" ht="27" customHeight="1" x14ac:dyDescent="0.25">
      <c r="A4" s="595" t="s">
        <v>23</v>
      </c>
      <c r="B4" s="585" t="s">
        <v>22</v>
      </c>
      <c r="C4" s="589" t="s">
        <v>147</v>
      </c>
      <c r="D4" s="590"/>
      <c r="E4" s="591"/>
      <c r="F4" s="589" t="s">
        <v>146</v>
      </c>
      <c r="G4" s="590"/>
      <c r="H4" s="590"/>
    </row>
    <row r="5" spans="1:13" s="13" customFormat="1" ht="23.25" customHeight="1" x14ac:dyDescent="0.25">
      <c r="A5" s="596"/>
      <c r="B5" s="586"/>
      <c r="C5" s="592" t="s">
        <v>145</v>
      </c>
      <c r="D5" s="593"/>
      <c r="E5" s="594"/>
      <c r="F5" s="592" t="s">
        <v>144</v>
      </c>
      <c r="G5" s="593"/>
      <c r="H5" s="593"/>
    </row>
    <row r="6" spans="1:13" s="20" customFormat="1" ht="13.5" customHeight="1" x14ac:dyDescent="0.2">
      <c r="A6" s="596"/>
      <c r="B6" s="586"/>
      <c r="C6" s="580" t="s">
        <v>1711</v>
      </c>
      <c r="D6" s="582" t="s">
        <v>4318</v>
      </c>
      <c r="E6" s="583"/>
      <c r="F6" s="580" t="s">
        <v>1712</v>
      </c>
      <c r="G6" s="582" t="s">
        <v>4318</v>
      </c>
      <c r="H6" s="582"/>
    </row>
    <row r="7" spans="1:13" s="13" customFormat="1" ht="53.25" customHeight="1" thickBot="1" x14ac:dyDescent="0.35">
      <c r="A7" s="597"/>
      <c r="B7" s="587"/>
      <c r="C7" s="581"/>
      <c r="D7" s="326" t="s">
        <v>1713</v>
      </c>
      <c r="E7" s="327" t="s">
        <v>1714</v>
      </c>
      <c r="F7" s="581"/>
      <c r="G7" s="326" t="s">
        <v>1715</v>
      </c>
      <c r="H7" s="328" t="s">
        <v>1716</v>
      </c>
    </row>
    <row r="8" spans="1:13" s="255" customFormat="1" ht="14.25" customHeight="1" x14ac:dyDescent="0.3">
      <c r="A8" s="377" t="s">
        <v>47</v>
      </c>
      <c r="B8" s="378">
        <v>2017</v>
      </c>
      <c r="C8" s="379">
        <v>2160.9</v>
      </c>
      <c r="D8" s="380">
        <v>1294.1600000000001</v>
      </c>
      <c r="E8" s="380">
        <v>866.73</v>
      </c>
      <c r="F8" s="380">
        <f>F13+F23+F43+F58</f>
        <v>1650216.8000000003</v>
      </c>
      <c r="G8" s="380">
        <f>G13+G23+G43+G58</f>
        <v>921020.79999999993</v>
      </c>
      <c r="H8" s="381">
        <f>H13+H23+H43+H58</f>
        <v>729195.8</v>
      </c>
    </row>
    <row r="9" spans="1:13" s="255" customFormat="1" ht="12.15" customHeight="1" x14ac:dyDescent="0.3">
      <c r="A9" s="382"/>
      <c r="B9" s="383">
        <v>2018</v>
      </c>
      <c r="C9" s="384">
        <v>2048.12</v>
      </c>
      <c r="D9" s="385">
        <v>1262.3699999999999</v>
      </c>
      <c r="E9" s="385">
        <v>785.75</v>
      </c>
      <c r="F9" s="385">
        <f t="shared" ref="F9:G12" si="0">F14+F24+F44+F59</f>
        <v>1826210.5</v>
      </c>
      <c r="G9" s="385">
        <f t="shared" si="0"/>
        <v>1086016.4000000001</v>
      </c>
      <c r="H9" s="386">
        <f t="shared" ref="H9" si="1">H14+H24+H44+H59</f>
        <v>740193.8</v>
      </c>
    </row>
    <row r="10" spans="1:13" s="255" customFormat="1" ht="12.15" customHeight="1" x14ac:dyDescent="0.3">
      <c r="A10" s="382"/>
      <c r="B10" s="387">
        <v>2019</v>
      </c>
      <c r="C10" s="384">
        <v>2003.86</v>
      </c>
      <c r="D10" s="385">
        <v>1238.2</v>
      </c>
      <c r="E10" s="385">
        <v>765.66</v>
      </c>
      <c r="F10" s="385">
        <f t="shared" si="0"/>
        <v>1628177.1</v>
      </c>
      <c r="G10" s="385">
        <f t="shared" si="0"/>
        <v>886131.79999999981</v>
      </c>
      <c r="H10" s="386">
        <f t="shared" ref="H10" si="2">H15+H25+H45+H60</f>
        <v>742045.3</v>
      </c>
    </row>
    <row r="11" spans="1:13" s="255" customFormat="1" ht="12.15" customHeight="1" x14ac:dyDescent="0.3">
      <c r="A11" s="382"/>
      <c r="B11" s="388">
        <v>2020</v>
      </c>
      <c r="C11" s="384">
        <v>2086.0700000000002</v>
      </c>
      <c r="D11" s="385">
        <v>1319.06</v>
      </c>
      <c r="E11" s="385">
        <v>767</v>
      </c>
      <c r="F11" s="385">
        <f t="shared" si="0"/>
        <v>1779924.2999999998</v>
      </c>
      <c r="G11" s="385">
        <f t="shared" si="0"/>
        <v>1054644.8999999999</v>
      </c>
      <c r="H11" s="386">
        <f t="shared" ref="H11" si="3">H16+H26+H46+H61</f>
        <v>725279.4</v>
      </c>
    </row>
    <row r="12" spans="1:13" s="255" customFormat="1" ht="12.15" customHeight="1" x14ac:dyDescent="0.3">
      <c r="A12" s="389"/>
      <c r="B12" s="390">
        <v>2021</v>
      </c>
      <c r="C12" s="391">
        <v>2242.9499999999998</v>
      </c>
      <c r="D12" s="392">
        <v>1522.79</v>
      </c>
      <c r="E12" s="392">
        <v>720.15</v>
      </c>
      <c r="F12" s="393">
        <f t="shared" si="0"/>
        <v>1987012.2000000002</v>
      </c>
      <c r="G12" s="393">
        <f t="shared" si="0"/>
        <v>1258222.3999999999</v>
      </c>
      <c r="H12" s="394">
        <f t="shared" ref="H12" si="4">H17+H27+H47+H62</f>
        <v>728789.8</v>
      </c>
    </row>
    <row r="13" spans="1:13" s="255" customFormat="1" ht="12.15" customHeight="1" x14ac:dyDescent="0.3">
      <c r="A13" s="395" t="s">
        <v>21</v>
      </c>
      <c r="B13" s="396">
        <v>2017</v>
      </c>
      <c r="C13" s="397">
        <v>130.78</v>
      </c>
      <c r="D13" s="398">
        <v>87.13</v>
      </c>
      <c r="E13" s="398">
        <v>43.65</v>
      </c>
      <c r="F13" s="398">
        <v>121364.6</v>
      </c>
      <c r="G13" s="398">
        <v>71031.199999999997</v>
      </c>
      <c r="H13" s="399">
        <v>50333.4</v>
      </c>
    </row>
    <row r="14" spans="1:13" s="255" customFormat="1" ht="12.15" customHeight="1" x14ac:dyDescent="0.3">
      <c r="A14" s="400"/>
      <c r="B14" s="401">
        <v>2018</v>
      </c>
      <c r="C14" s="402">
        <v>133.37</v>
      </c>
      <c r="D14" s="403">
        <v>84.22</v>
      </c>
      <c r="E14" s="403">
        <v>49.15</v>
      </c>
      <c r="F14" s="403">
        <v>127021.4</v>
      </c>
      <c r="G14" s="403">
        <v>67791.8</v>
      </c>
      <c r="H14" s="404">
        <v>59229.5</v>
      </c>
    </row>
    <row r="15" spans="1:13" s="255" customFormat="1" ht="12.15" customHeight="1" x14ac:dyDescent="0.3">
      <c r="A15" s="400"/>
      <c r="B15" s="405">
        <v>2019</v>
      </c>
      <c r="C15" s="402">
        <v>118.9</v>
      </c>
      <c r="D15" s="403">
        <v>81.709999999999994</v>
      </c>
      <c r="E15" s="403">
        <v>37.19</v>
      </c>
      <c r="F15" s="403">
        <v>111131.9</v>
      </c>
      <c r="G15" s="403">
        <v>64652.1</v>
      </c>
      <c r="H15" s="404">
        <v>46479.9</v>
      </c>
    </row>
    <row r="16" spans="1:13" s="255" customFormat="1" ht="12.15" customHeight="1" x14ac:dyDescent="0.3">
      <c r="A16" s="400"/>
      <c r="B16" s="406">
        <v>2020</v>
      </c>
      <c r="C16" s="402">
        <v>132.94999999999999</v>
      </c>
      <c r="D16" s="403">
        <v>92.6</v>
      </c>
      <c r="E16" s="403">
        <v>40.35</v>
      </c>
      <c r="F16" s="403">
        <v>137289.9</v>
      </c>
      <c r="G16" s="403">
        <v>80619.899999999994</v>
      </c>
      <c r="H16" s="404">
        <v>56670</v>
      </c>
    </row>
    <row r="17" spans="1:12" s="255" customFormat="1" ht="12.15" customHeight="1" x14ac:dyDescent="0.3">
      <c r="A17" s="407"/>
      <c r="B17" s="408">
        <v>2021</v>
      </c>
      <c r="C17" s="409">
        <v>130.25</v>
      </c>
      <c r="D17" s="410">
        <v>93.42</v>
      </c>
      <c r="E17" s="410">
        <v>36.83</v>
      </c>
      <c r="F17" s="411">
        <v>157901.29999999999</v>
      </c>
      <c r="G17" s="411">
        <v>107668.2</v>
      </c>
      <c r="H17" s="412">
        <v>50233.1</v>
      </c>
    </row>
    <row r="18" spans="1:12" s="256" customFormat="1" ht="12.15" customHeight="1" x14ac:dyDescent="0.3">
      <c r="A18" s="298" t="s">
        <v>65</v>
      </c>
      <c r="B18" s="60">
        <v>2017</v>
      </c>
      <c r="C18" s="353">
        <v>130.78</v>
      </c>
      <c r="D18" s="354">
        <v>87.13</v>
      </c>
      <c r="E18" s="354">
        <v>43.65</v>
      </c>
      <c r="F18" s="354">
        <v>121364.6</v>
      </c>
      <c r="G18" s="354">
        <v>71031.199999999997</v>
      </c>
      <c r="H18" s="359">
        <v>50333.4</v>
      </c>
      <c r="I18" s="255"/>
      <c r="J18" s="255"/>
      <c r="K18" s="255"/>
      <c r="L18" s="255"/>
    </row>
    <row r="19" spans="1:12" s="256" customFormat="1" ht="12.15" customHeight="1" x14ac:dyDescent="0.3">
      <c r="A19" s="298"/>
      <c r="B19" s="59">
        <v>2018</v>
      </c>
      <c r="C19" s="353">
        <v>133.37</v>
      </c>
      <c r="D19" s="354">
        <v>84.22</v>
      </c>
      <c r="E19" s="354">
        <v>49.15</v>
      </c>
      <c r="F19" s="354">
        <v>127021.4</v>
      </c>
      <c r="G19" s="354">
        <v>67791.8</v>
      </c>
      <c r="H19" s="359">
        <v>59229.5</v>
      </c>
      <c r="I19" s="255"/>
      <c r="J19" s="255"/>
      <c r="K19" s="255"/>
      <c r="L19" s="255"/>
    </row>
    <row r="20" spans="1:12" s="256" customFormat="1" ht="12.15" customHeight="1" x14ac:dyDescent="0.3">
      <c r="A20" s="298"/>
      <c r="B20" s="329">
        <v>2019</v>
      </c>
      <c r="C20" s="353">
        <v>118.9</v>
      </c>
      <c r="D20" s="354">
        <v>81.709999999999994</v>
      </c>
      <c r="E20" s="354">
        <v>37.19</v>
      </c>
      <c r="F20" s="354">
        <v>111131.9</v>
      </c>
      <c r="G20" s="354">
        <v>64652.1</v>
      </c>
      <c r="H20" s="359">
        <v>46479.9</v>
      </c>
      <c r="I20" s="255"/>
      <c r="J20" s="255"/>
      <c r="K20" s="255"/>
      <c r="L20" s="255"/>
    </row>
    <row r="21" spans="1:12" s="256" customFormat="1" ht="12.15" customHeight="1" x14ac:dyDescent="0.3">
      <c r="A21" s="298"/>
      <c r="B21" s="28">
        <v>2020</v>
      </c>
      <c r="C21" s="353">
        <v>132.94999999999999</v>
      </c>
      <c r="D21" s="354">
        <v>92.6</v>
      </c>
      <c r="E21" s="354">
        <v>40.35</v>
      </c>
      <c r="F21" s="354">
        <v>137289.9</v>
      </c>
      <c r="G21" s="354">
        <v>80619.899999999994</v>
      </c>
      <c r="H21" s="359">
        <v>56670</v>
      </c>
      <c r="I21" s="255"/>
      <c r="J21" s="255"/>
      <c r="K21" s="255"/>
      <c r="L21" s="255"/>
    </row>
    <row r="22" spans="1:12" s="256" customFormat="1" ht="12.15" customHeight="1" x14ac:dyDescent="0.3">
      <c r="A22" s="298"/>
      <c r="B22" s="28">
        <v>2021</v>
      </c>
      <c r="C22" s="355">
        <v>130.25</v>
      </c>
      <c r="D22" s="356">
        <v>93.42</v>
      </c>
      <c r="E22" s="356">
        <v>36.83</v>
      </c>
      <c r="F22" s="360">
        <v>157901.29999999999</v>
      </c>
      <c r="G22" s="360">
        <v>107668.2</v>
      </c>
      <c r="H22" s="361">
        <v>50233.1</v>
      </c>
      <c r="I22" s="255"/>
      <c r="J22" s="255"/>
      <c r="K22" s="255"/>
      <c r="L22" s="255"/>
    </row>
    <row r="23" spans="1:12" s="255" customFormat="1" ht="12.15" customHeight="1" x14ac:dyDescent="0.3">
      <c r="A23" s="395" t="s">
        <v>20</v>
      </c>
      <c r="B23" s="396">
        <v>2017</v>
      </c>
      <c r="C23" s="397">
        <v>1258.57</v>
      </c>
      <c r="D23" s="398">
        <v>803.49</v>
      </c>
      <c r="E23" s="398">
        <v>455.08</v>
      </c>
      <c r="F23" s="398">
        <f t="shared" ref="F23:H24" si="5">F28+F33+F38</f>
        <v>983378.3</v>
      </c>
      <c r="G23" s="398">
        <f t="shared" si="5"/>
        <v>598974.19999999995</v>
      </c>
      <c r="H23" s="399">
        <f t="shared" si="5"/>
        <v>384404</v>
      </c>
    </row>
    <row r="24" spans="1:12" s="255" customFormat="1" ht="12.15" customHeight="1" x14ac:dyDescent="0.3">
      <c r="A24" s="400"/>
      <c r="B24" s="401">
        <v>2018</v>
      </c>
      <c r="C24" s="402">
        <v>1190.78</v>
      </c>
      <c r="D24" s="403">
        <v>777.06</v>
      </c>
      <c r="E24" s="403">
        <v>413.72</v>
      </c>
      <c r="F24" s="403">
        <f t="shared" si="5"/>
        <v>1172229.8999999999</v>
      </c>
      <c r="G24" s="403">
        <f t="shared" si="5"/>
        <v>778819.60000000009</v>
      </c>
      <c r="H24" s="404">
        <f t="shared" si="5"/>
        <v>393410.2</v>
      </c>
    </row>
    <row r="25" spans="1:12" s="255" customFormat="1" ht="12.15" customHeight="1" x14ac:dyDescent="0.3">
      <c r="A25" s="400"/>
      <c r="B25" s="405">
        <v>2019</v>
      </c>
      <c r="C25" s="402">
        <v>1172.4000000000001</v>
      </c>
      <c r="D25" s="403">
        <v>760.93</v>
      </c>
      <c r="E25" s="403">
        <v>411.47</v>
      </c>
      <c r="F25" s="403">
        <f t="shared" ref="F25:G27" si="6">F30+F35+F40</f>
        <v>1014788.5</v>
      </c>
      <c r="G25" s="403">
        <f t="shared" si="6"/>
        <v>611603.39999999991</v>
      </c>
      <c r="H25" s="404">
        <f t="shared" ref="H25" si="7">H30+H35+H40</f>
        <v>403185.1</v>
      </c>
    </row>
    <row r="26" spans="1:12" s="255" customFormat="1" ht="12.15" customHeight="1" x14ac:dyDescent="0.3">
      <c r="A26" s="400"/>
      <c r="B26" s="406">
        <v>2020</v>
      </c>
      <c r="C26" s="402">
        <v>1254.47</v>
      </c>
      <c r="D26" s="403">
        <v>820.5</v>
      </c>
      <c r="E26" s="403">
        <v>433.97</v>
      </c>
      <c r="F26" s="403">
        <f t="shared" si="6"/>
        <v>1113418.2</v>
      </c>
      <c r="G26" s="403">
        <f t="shared" si="6"/>
        <v>721704.2</v>
      </c>
      <c r="H26" s="404">
        <f t="shared" ref="H26" si="8">H31+H36+H41</f>
        <v>391714</v>
      </c>
    </row>
    <row r="27" spans="1:12" s="255" customFormat="1" ht="12.15" customHeight="1" x14ac:dyDescent="0.3">
      <c r="A27" s="407"/>
      <c r="B27" s="408">
        <v>2021</v>
      </c>
      <c r="C27" s="409">
        <v>1392.66</v>
      </c>
      <c r="D27" s="410">
        <v>995.26</v>
      </c>
      <c r="E27" s="410">
        <v>397.4</v>
      </c>
      <c r="F27" s="403">
        <f t="shared" si="6"/>
        <v>1237679.2</v>
      </c>
      <c r="G27" s="403">
        <f t="shared" si="6"/>
        <v>844088</v>
      </c>
      <c r="H27" s="404">
        <f t="shared" ref="H27" si="9">H32+H37+H42</f>
        <v>393591.2</v>
      </c>
    </row>
    <row r="28" spans="1:12" s="256" customFormat="1" ht="12.15" customHeight="1" x14ac:dyDescent="0.3">
      <c r="A28" s="298" t="s">
        <v>19</v>
      </c>
      <c r="B28" s="60">
        <v>2017</v>
      </c>
      <c r="C28" s="353">
        <v>421.78</v>
      </c>
      <c r="D28" s="354">
        <v>259.93</v>
      </c>
      <c r="E28" s="354">
        <v>161.85</v>
      </c>
      <c r="F28" s="354">
        <v>350024.8</v>
      </c>
      <c r="G28" s="354">
        <v>208090.7</v>
      </c>
      <c r="H28" s="359">
        <v>141934.1</v>
      </c>
      <c r="I28" s="255"/>
      <c r="J28" s="255"/>
      <c r="K28" s="255"/>
      <c r="L28" s="255"/>
    </row>
    <row r="29" spans="1:12" s="256" customFormat="1" ht="12.15" customHeight="1" x14ac:dyDescent="0.3">
      <c r="A29" s="298"/>
      <c r="B29" s="59">
        <v>2018</v>
      </c>
      <c r="C29" s="353">
        <v>421.85</v>
      </c>
      <c r="D29" s="354">
        <v>270.08999999999997</v>
      </c>
      <c r="E29" s="354">
        <v>151.76</v>
      </c>
      <c r="F29" s="354">
        <v>375228.2</v>
      </c>
      <c r="G29" s="354">
        <v>219795.4</v>
      </c>
      <c r="H29" s="359">
        <v>155432.79999999999</v>
      </c>
      <c r="I29" s="255"/>
      <c r="J29" s="255"/>
      <c r="K29" s="255"/>
      <c r="L29" s="255"/>
    </row>
    <row r="30" spans="1:12" s="256" customFormat="1" ht="12.15" customHeight="1" x14ac:dyDescent="0.3">
      <c r="A30" s="298"/>
      <c r="B30" s="329">
        <v>2019</v>
      </c>
      <c r="C30" s="353">
        <v>429.36</v>
      </c>
      <c r="D30" s="354">
        <v>278.66000000000003</v>
      </c>
      <c r="E30" s="354">
        <v>150.69999999999999</v>
      </c>
      <c r="F30" s="354">
        <v>384146.8</v>
      </c>
      <c r="G30" s="354">
        <v>228959.4</v>
      </c>
      <c r="H30" s="359">
        <v>155187.4</v>
      </c>
      <c r="I30" s="255"/>
      <c r="J30" s="255"/>
      <c r="K30" s="255"/>
      <c r="L30" s="255"/>
    </row>
    <row r="31" spans="1:12" s="256" customFormat="1" ht="12.15" customHeight="1" x14ac:dyDescent="0.3">
      <c r="A31" s="298"/>
      <c r="B31" s="28">
        <v>2020</v>
      </c>
      <c r="C31" s="353">
        <v>482.07</v>
      </c>
      <c r="D31" s="354">
        <v>311.44</v>
      </c>
      <c r="E31" s="354">
        <v>170.63</v>
      </c>
      <c r="F31" s="354">
        <v>398772.8</v>
      </c>
      <c r="G31" s="354">
        <v>247719.6</v>
      </c>
      <c r="H31" s="359">
        <v>151053.20000000001</v>
      </c>
      <c r="I31" s="255"/>
      <c r="J31" s="255"/>
      <c r="K31" s="255"/>
      <c r="L31" s="255"/>
    </row>
    <row r="32" spans="1:12" s="256" customFormat="1" ht="12.15" customHeight="1" x14ac:dyDescent="0.3">
      <c r="A32" s="298"/>
      <c r="B32" s="28">
        <v>2021</v>
      </c>
      <c r="C32" s="357">
        <v>504.57</v>
      </c>
      <c r="D32" s="358">
        <v>371.36</v>
      </c>
      <c r="E32" s="358">
        <v>133.21</v>
      </c>
      <c r="F32" s="362">
        <v>465007.9</v>
      </c>
      <c r="G32" s="362">
        <v>325218.8</v>
      </c>
      <c r="H32" s="363">
        <v>139789.1</v>
      </c>
      <c r="I32" s="255"/>
      <c r="J32" s="255"/>
      <c r="K32" s="255"/>
      <c r="L32" s="255"/>
    </row>
    <row r="33" spans="1:12" s="256" customFormat="1" ht="12.15" customHeight="1" x14ac:dyDescent="0.3">
      <c r="A33" s="296" t="s">
        <v>18</v>
      </c>
      <c r="B33" s="513">
        <v>2017</v>
      </c>
      <c r="C33" s="353">
        <v>182.51</v>
      </c>
      <c r="D33" s="354">
        <v>82.59</v>
      </c>
      <c r="E33" s="354">
        <v>99.91</v>
      </c>
      <c r="F33" s="354">
        <v>140371.20000000001</v>
      </c>
      <c r="G33" s="354">
        <v>63353.3</v>
      </c>
      <c r="H33" s="359">
        <v>77017.899999999994</v>
      </c>
      <c r="I33" s="255"/>
      <c r="J33" s="255"/>
      <c r="K33" s="255"/>
      <c r="L33" s="255"/>
    </row>
    <row r="34" spans="1:12" s="256" customFormat="1" ht="12.15" customHeight="1" x14ac:dyDescent="0.3">
      <c r="A34" s="298"/>
      <c r="B34" s="59">
        <v>2018</v>
      </c>
      <c r="C34" s="353">
        <v>172.27</v>
      </c>
      <c r="D34" s="354">
        <v>81.150000000000006</v>
      </c>
      <c r="E34" s="354">
        <v>91.12</v>
      </c>
      <c r="F34" s="354">
        <v>131459.79999999999</v>
      </c>
      <c r="G34" s="354">
        <v>52639.5</v>
      </c>
      <c r="H34" s="359">
        <v>78820.2</v>
      </c>
      <c r="I34" s="255"/>
      <c r="J34" s="255"/>
      <c r="K34" s="255"/>
      <c r="L34" s="255"/>
    </row>
    <row r="35" spans="1:12" s="256" customFormat="1" ht="12.15" customHeight="1" x14ac:dyDescent="0.3">
      <c r="A35" s="298"/>
      <c r="B35" s="329">
        <v>2019</v>
      </c>
      <c r="C35" s="353">
        <v>164.16</v>
      </c>
      <c r="D35" s="354">
        <v>75.790000000000006</v>
      </c>
      <c r="E35" s="354">
        <v>88.37</v>
      </c>
      <c r="F35" s="354">
        <v>128995.1</v>
      </c>
      <c r="G35" s="354">
        <v>50207.7</v>
      </c>
      <c r="H35" s="359">
        <v>78787.399999999994</v>
      </c>
      <c r="I35" s="255"/>
      <c r="J35" s="255"/>
      <c r="K35" s="255"/>
      <c r="L35" s="255"/>
    </row>
    <row r="36" spans="1:12" s="256" customFormat="1" ht="12.15" customHeight="1" x14ac:dyDescent="0.3">
      <c r="A36" s="298"/>
      <c r="B36" s="28">
        <v>2020</v>
      </c>
      <c r="C36" s="353">
        <v>169.18</v>
      </c>
      <c r="D36" s="354">
        <v>81.13</v>
      </c>
      <c r="E36" s="354">
        <v>88.05</v>
      </c>
      <c r="F36" s="354">
        <v>184991.8</v>
      </c>
      <c r="G36" s="354">
        <v>105951.5</v>
      </c>
      <c r="H36" s="359">
        <v>79040.3</v>
      </c>
      <c r="I36" s="255"/>
      <c r="J36" s="255"/>
      <c r="K36" s="255"/>
      <c r="L36" s="255"/>
    </row>
    <row r="37" spans="1:12" s="256" customFormat="1" ht="12.15" customHeight="1" x14ac:dyDescent="0.3">
      <c r="A37" s="298"/>
      <c r="B37" s="28">
        <v>2021</v>
      </c>
      <c r="C37" s="357">
        <v>173.09</v>
      </c>
      <c r="D37" s="358">
        <v>83.65</v>
      </c>
      <c r="E37" s="358">
        <v>89.44</v>
      </c>
      <c r="F37" s="362">
        <v>147316.29999999999</v>
      </c>
      <c r="G37" s="362">
        <v>64163.5</v>
      </c>
      <c r="H37" s="363">
        <v>83152.800000000003</v>
      </c>
      <c r="I37" s="255"/>
      <c r="J37" s="255"/>
      <c r="K37" s="255"/>
      <c r="L37" s="255"/>
    </row>
    <row r="38" spans="1:12" s="256" customFormat="1" ht="12.15" customHeight="1" x14ac:dyDescent="0.3">
      <c r="A38" s="296" t="s">
        <v>17</v>
      </c>
      <c r="B38" s="513">
        <v>2017</v>
      </c>
      <c r="C38" s="353">
        <v>654.28</v>
      </c>
      <c r="D38" s="354">
        <v>460.97</v>
      </c>
      <c r="E38" s="354">
        <v>193.32</v>
      </c>
      <c r="F38" s="354">
        <v>492982.3</v>
      </c>
      <c r="G38" s="354">
        <v>327530.2</v>
      </c>
      <c r="H38" s="359">
        <v>165452</v>
      </c>
      <c r="I38" s="255"/>
      <c r="J38" s="255"/>
      <c r="K38" s="255"/>
      <c r="L38" s="255"/>
    </row>
    <row r="39" spans="1:12" s="256" customFormat="1" ht="12.15" customHeight="1" x14ac:dyDescent="0.3">
      <c r="A39" s="298"/>
      <c r="B39" s="59">
        <v>2018</v>
      </c>
      <c r="C39" s="353">
        <v>596.66</v>
      </c>
      <c r="D39" s="354">
        <v>425.82</v>
      </c>
      <c r="E39" s="354">
        <v>170.84</v>
      </c>
      <c r="F39" s="354">
        <v>665541.9</v>
      </c>
      <c r="G39" s="354">
        <v>506384.7</v>
      </c>
      <c r="H39" s="359">
        <v>159157.20000000001</v>
      </c>
      <c r="I39" s="255"/>
      <c r="J39" s="255"/>
      <c r="K39" s="255"/>
      <c r="L39" s="255"/>
    </row>
    <row r="40" spans="1:12" s="256" customFormat="1" ht="12.15" customHeight="1" x14ac:dyDescent="0.3">
      <c r="A40" s="298"/>
      <c r="B40" s="329">
        <v>2019</v>
      </c>
      <c r="C40" s="353">
        <v>578.88</v>
      </c>
      <c r="D40" s="354">
        <v>406.48</v>
      </c>
      <c r="E40" s="354">
        <v>172.4</v>
      </c>
      <c r="F40" s="354">
        <v>501646.6</v>
      </c>
      <c r="G40" s="354">
        <v>332436.3</v>
      </c>
      <c r="H40" s="359">
        <v>169210.3</v>
      </c>
      <c r="I40" s="255"/>
      <c r="J40" s="255"/>
      <c r="K40" s="255"/>
      <c r="L40" s="255"/>
    </row>
    <row r="41" spans="1:12" s="256" customFormat="1" ht="12.15" customHeight="1" x14ac:dyDescent="0.3">
      <c r="A41" s="298"/>
      <c r="B41" s="28">
        <v>2020</v>
      </c>
      <c r="C41" s="353">
        <v>603.22</v>
      </c>
      <c r="D41" s="354">
        <v>427.93</v>
      </c>
      <c r="E41" s="354">
        <v>175.29</v>
      </c>
      <c r="F41" s="354">
        <v>529653.6</v>
      </c>
      <c r="G41" s="354">
        <v>368033.1</v>
      </c>
      <c r="H41" s="359">
        <v>161620.5</v>
      </c>
      <c r="I41" s="255"/>
      <c r="J41" s="255"/>
      <c r="K41" s="255"/>
      <c r="L41" s="255"/>
    </row>
    <row r="42" spans="1:12" s="256" customFormat="1" ht="12.15" customHeight="1" x14ac:dyDescent="0.3">
      <c r="A42" s="298"/>
      <c r="B42" s="28">
        <v>2021</v>
      </c>
      <c r="C42" s="355">
        <v>715</v>
      </c>
      <c r="D42" s="356">
        <v>540.25</v>
      </c>
      <c r="E42" s="356">
        <v>174.75</v>
      </c>
      <c r="F42" s="360">
        <v>625355</v>
      </c>
      <c r="G42" s="360">
        <v>454705.7</v>
      </c>
      <c r="H42" s="361">
        <v>170649.3</v>
      </c>
      <c r="I42" s="255"/>
      <c r="J42" s="255"/>
      <c r="K42" s="255"/>
      <c r="L42" s="255"/>
    </row>
    <row r="43" spans="1:12" s="255" customFormat="1" ht="12.15" customHeight="1" x14ac:dyDescent="0.3">
      <c r="A43" s="395" t="s">
        <v>16</v>
      </c>
      <c r="B43" s="396">
        <v>2017</v>
      </c>
      <c r="C43" s="397">
        <v>345.55</v>
      </c>
      <c r="D43" s="398">
        <v>144.47999999999999</v>
      </c>
      <c r="E43" s="398">
        <v>201.06</v>
      </c>
      <c r="F43" s="398">
        <f>F48+F53</f>
        <v>229474.6</v>
      </c>
      <c r="G43" s="398">
        <f t="shared" ref="G43:H43" si="10">G48+G53</f>
        <v>77174.399999999994</v>
      </c>
      <c r="H43" s="399">
        <f t="shared" si="10"/>
        <v>152300.09999999998</v>
      </c>
    </row>
    <row r="44" spans="1:12" s="255" customFormat="1" ht="12.15" customHeight="1" x14ac:dyDescent="0.3">
      <c r="A44" s="400"/>
      <c r="B44" s="401">
        <v>2018</v>
      </c>
      <c r="C44" s="402">
        <v>336.26</v>
      </c>
      <c r="D44" s="403">
        <v>155.41</v>
      </c>
      <c r="E44" s="403">
        <v>180.85</v>
      </c>
      <c r="F44" s="403">
        <f>F49+F54</f>
        <v>237838.3</v>
      </c>
      <c r="G44" s="403">
        <f t="shared" ref="G44:H44" si="11">G49+G54</f>
        <v>79039.7</v>
      </c>
      <c r="H44" s="404">
        <f t="shared" si="11"/>
        <v>158798.6</v>
      </c>
    </row>
    <row r="45" spans="1:12" s="255" customFormat="1" ht="12.15" customHeight="1" x14ac:dyDescent="0.3">
      <c r="A45" s="400"/>
      <c r="B45" s="405">
        <v>2019</v>
      </c>
      <c r="C45" s="402">
        <v>340.34</v>
      </c>
      <c r="D45" s="403">
        <v>153.08000000000001</v>
      </c>
      <c r="E45" s="403">
        <v>187.25</v>
      </c>
      <c r="F45" s="403">
        <f t="shared" ref="F45:H47" si="12">F50+F55</f>
        <v>233102.6</v>
      </c>
      <c r="G45" s="403">
        <f t="shared" si="12"/>
        <v>69184.5</v>
      </c>
      <c r="H45" s="404">
        <f t="shared" si="12"/>
        <v>163918</v>
      </c>
    </row>
    <row r="46" spans="1:12" s="255" customFormat="1" ht="12.15" customHeight="1" x14ac:dyDescent="0.3">
      <c r="A46" s="400"/>
      <c r="B46" s="406">
        <v>2020</v>
      </c>
      <c r="C46" s="402">
        <v>335.77</v>
      </c>
      <c r="D46" s="403">
        <v>153.55000000000001</v>
      </c>
      <c r="E46" s="403">
        <v>182.22</v>
      </c>
      <c r="F46" s="403">
        <f t="shared" si="12"/>
        <v>243162</v>
      </c>
      <c r="G46" s="403">
        <f t="shared" si="12"/>
        <v>80097.100000000006</v>
      </c>
      <c r="H46" s="404">
        <f t="shared" si="12"/>
        <v>163064.9</v>
      </c>
    </row>
    <row r="47" spans="1:12" s="255" customFormat="1" ht="12.15" customHeight="1" x14ac:dyDescent="0.3">
      <c r="A47" s="407"/>
      <c r="B47" s="408">
        <v>2021</v>
      </c>
      <c r="C47" s="409">
        <v>321.51</v>
      </c>
      <c r="D47" s="410">
        <v>154.71</v>
      </c>
      <c r="E47" s="410">
        <v>167.1</v>
      </c>
      <c r="F47" s="403">
        <f t="shared" si="12"/>
        <v>262262.59999999998</v>
      </c>
      <c r="G47" s="403">
        <f t="shared" si="12"/>
        <v>101026.5</v>
      </c>
      <c r="H47" s="404">
        <f t="shared" si="12"/>
        <v>161236.1</v>
      </c>
    </row>
    <row r="48" spans="1:12" s="256" customFormat="1" ht="12.15" customHeight="1" x14ac:dyDescent="0.3">
      <c r="A48" s="298" t="s">
        <v>15</v>
      </c>
      <c r="B48" s="60">
        <v>2017</v>
      </c>
      <c r="C48" s="353">
        <v>136.94</v>
      </c>
      <c r="D48" s="354">
        <v>42.8</v>
      </c>
      <c r="E48" s="354">
        <v>94.13</v>
      </c>
      <c r="F48" s="354">
        <v>87616</v>
      </c>
      <c r="G48" s="354">
        <v>17582.8</v>
      </c>
      <c r="H48" s="359">
        <v>70033.2</v>
      </c>
      <c r="I48" s="255"/>
      <c r="J48" s="255"/>
      <c r="K48" s="255"/>
      <c r="L48" s="255"/>
    </row>
    <row r="49" spans="1:12" s="256" customFormat="1" ht="12.15" customHeight="1" x14ac:dyDescent="0.3">
      <c r="A49" s="298"/>
      <c r="B49" s="59">
        <v>2018</v>
      </c>
      <c r="C49" s="353">
        <v>139.88</v>
      </c>
      <c r="D49" s="354">
        <v>51.02</v>
      </c>
      <c r="E49" s="354">
        <v>88.86</v>
      </c>
      <c r="F49" s="354">
        <v>90084</v>
      </c>
      <c r="G49" s="354">
        <v>16286.9</v>
      </c>
      <c r="H49" s="359">
        <v>73797.100000000006</v>
      </c>
      <c r="I49" s="255"/>
      <c r="J49" s="255"/>
      <c r="K49" s="255"/>
      <c r="L49" s="255"/>
    </row>
    <row r="50" spans="1:12" s="256" customFormat="1" ht="12.15" customHeight="1" x14ac:dyDescent="0.3">
      <c r="A50" s="298"/>
      <c r="B50" s="329">
        <v>2019</v>
      </c>
      <c r="C50" s="353">
        <v>142.96</v>
      </c>
      <c r="D50" s="354">
        <v>48.17</v>
      </c>
      <c r="E50" s="354">
        <v>94.79</v>
      </c>
      <c r="F50" s="354">
        <v>85998.6</v>
      </c>
      <c r="G50" s="354">
        <v>12852.2</v>
      </c>
      <c r="H50" s="359">
        <v>73146.399999999994</v>
      </c>
      <c r="I50" s="255"/>
      <c r="J50" s="255"/>
      <c r="K50" s="255"/>
      <c r="L50" s="255"/>
    </row>
    <row r="51" spans="1:12" s="256" customFormat="1" ht="12.15" customHeight="1" x14ac:dyDescent="0.3">
      <c r="A51" s="298"/>
      <c r="B51" s="28">
        <v>2020</v>
      </c>
      <c r="C51" s="353">
        <v>139.72</v>
      </c>
      <c r="D51" s="354">
        <v>48.76</v>
      </c>
      <c r="E51" s="354">
        <v>90.96</v>
      </c>
      <c r="F51" s="354">
        <v>88886.9</v>
      </c>
      <c r="G51" s="354">
        <v>15905</v>
      </c>
      <c r="H51" s="359">
        <v>72981.899999999994</v>
      </c>
      <c r="I51" s="255"/>
      <c r="J51" s="255"/>
      <c r="K51" s="255"/>
      <c r="L51" s="255"/>
    </row>
    <row r="52" spans="1:12" s="256" customFormat="1" ht="12.15" customHeight="1" x14ac:dyDescent="0.3">
      <c r="A52" s="298"/>
      <c r="B52" s="28">
        <v>2021</v>
      </c>
      <c r="C52" s="357">
        <v>123.95</v>
      </c>
      <c r="D52" s="358">
        <v>38.86</v>
      </c>
      <c r="E52" s="358">
        <v>85.09</v>
      </c>
      <c r="F52" s="362">
        <v>94229.3</v>
      </c>
      <c r="G52" s="362">
        <v>18192</v>
      </c>
      <c r="H52" s="363">
        <v>76037.3</v>
      </c>
      <c r="I52" s="255"/>
      <c r="J52" s="255"/>
      <c r="K52" s="255"/>
      <c r="L52" s="255"/>
    </row>
    <row r="53" spans="1:12" s="256" customFormat="1" ht="12.15" customHeight="1" x14ac:dyDescent="0.3">
      <c r="A53" s="296" t="s">
        <v>14</v>
      </c>
      <c r="B53" s="513">
        <v>2017</v>
      </c>
      <c r="C53" s="353">
        <v>208.61</v>
      </c>
      <c r="D53" s="354">
        <v>101.68</v>
      </c>
      <c r="E53" s="354">
        <v>106.93</v>
      </c>
      <c r="F53" s="354">
        <v>141858.6</v>
      </c>
      <c r="G53" s="354">
        <v>59591.6</v>
      </c>
      <c r="H53" s="359">
        <v>82266.899999999994</v>
      </c>
      <c r="I53" s="255"/>
      <c r="J53" s="255"/>
      <c r="K53" s="255"/>
      <c r="L53" s="255"/>
    </row>
    <row r="54" spans="1:12" s="256" customFormat="1" ht="12.15" customHeight="1" x14ac:dyDescent="0.3">
      <c r="A54" s="298"/>
      <c r="B54" s="59">
        <v>2018</v>
      </c>
      <c r="C54" s="353">
        <v>196.38</v>
      </c>
      <c r="D54" s="354">
        <v>104.39</v>
      </c>
      <c r="E54" s="354">
        <v>91.99</v>
      </c>
      <c r="F54" s="354">
        <v>147754.29999999999</v>
      </c>
      <c r="G54" s="354">
        <v>62752.800000000003</v>
      </c>
      <c r="H54" s="359">
        <v>85001.5</v>
      </c>
      <c r="I54" s="255"/>
      <c r="J54" s="255"/>
      <c r="K54" s="255"/>
      <c r="L54" s="255"/>
    </row>
    <row r="55" spans="1:12" s="256" customFormat="1" ht="12.15" customHeight="1" x14ac:dyDescent="0.3">
      <c r="A55" s="298"/>
      <c r="B55" s="329">
        <v>2019</v>
      </c>
      <c r="C55" s="353">
        <v>197.38</v>
      </c>
      <c r="D55" s="354">
        <v>104.91</v>
      </c>
      <c r="E55" s="354">
        <v>92.46</v>
      </c>
      <c r="F55" s="354">
        <v>147104</v>
      </c>
      <c r="G55" s="354">
        <v>56332.3</v>
      </c>
      <c r="H55" s="359">
        <v>90771.6</v>
      </c>
      <c r="I55" s="255"/>
      <c r="J55" s="255"/>
      <c r="K55" s="255"/>
      <c r="L55" s="255"/>
    </row>
    <row r="56" spans="1:12" s="256" customFormat="1" ht="12.15" customHeight="1" x14ac:dyDescent="0.3">
      <c r="A56" s="298"/>
      <c r="B56" s="28">
        <v>2020</v>
      </c>
      <c r="C56" s="353">
        <v>196.05</v>
      </c>
      <c r="D56" s="354">
        <v>104.79</v>
      </c>
      <c r="E56" s="354">
        <v>91.26</v>
      </c>
      <c r="F56" s="354">
        <v>154275.1</v>
      </c>
      <c r="G56" s="354">
        <v>64192.1</v>
      </c>
      <c r="H56" s="359">
        <v>90083</v>
      </c>
      <c r="I56" s="255"/>
      <c r="J56" s="255"/>
      <c r="K56" s="255"/>
      <c r="L56" s="255"/>
    </row>
    <row r="57" spans="1:12" s="256" customFormat="1" ht="12.15" customHeight="1" x14ac:dyDescent="0.3">
      <c r="A57" s="298"/>
      <c r="B57" s="28">
        <v>2021</v>
      </c>
      <c r="C57" s="355">
        <v>197.56</v>
      </c>
      <c r="D57" s="356">
        <v>115.85</v>
      </c>
      <c r="E57" s="356">
        <v>82.01</v>
      </c>
      <c r="F57" s="360">
        <v>168033.3</v>
      </c>
      <c r="G57" s="360">
        <v>82834.5</v>
      </c>
      <c r="H57" s="361">
        <v>85198.8</v>
      </c>
      <c r="I57" s="255"/>
      <c r="J57" s="255"/>
      <c r="K57" s="255"/>
      <c r="L57" s="255"/>
    </row>
    <row r="58" spans="1:12" s="255" customFormat="1" ht="12.15" customHeight="1" x14ac:dyDescent="0.3">
      <c r="A58" s="395" t="s">
        <v>13</v>
      </c>
      <c r="B58" s="396">
        <v>2017</v>
      </c>
      <c r="C58" s="397">
        <v>426</v>
      </c>
      <c r="D58" s="398">
        <v>259.06</v>
      </c>
      <c r="E58" s="398">
        <v>166.94</v>
      </c>
      <c r="F58" s="398">
        <f>F63+F68</f>
        <v>315999.3</v>
      </c>
      <c r="G58" s="398">
        <f t="shared" ref="G58:H58" si="13">G63+G68</f>
        <v>173841</v>
      </c>
      <c r="H58" s="399">
        <f t="shared" si="13"/>
        <v>142158.29999999999</v>
      </c>
    </row>
    <row r="59" spans="1:12" s="255" customFormat="1" ht="12.15" customHeight="1" x14ac:dyDescent="0.3">
      <c r="A59" s="400"/>
      <c r="B59" s="401">
        <v>2018</v>
      </c>
      <c r="C59" s="402">
        <v>387.71</v>
      </c>
      <c r="D59" s="403">
        <v>245.68</v>
      </c>
      <c r="E59" s="403">
        <v>142.03</v>
      </c>
      <c r="F59" s="403">
        <f>F64+F69</f>
        <v>289120.90000000002</v>
      </c>
      <c r="G59" s="403">
        <f t="shared" ref="G59:H59" si="14">G64+G69</f>
        <v>160365.29999999999</v>
      </c>
      <c r="H59" s="404">
        <f t="shared" si="14"/>
        <v>128755.5</v>
      </c>
    </row>
    <row r="60" spans="1:12" s="255" customFormat="1" ht="12.15" customHeight="1" x14ac:dyDescent="0.3">
      <c r="A60" s="400"/>
      <c r="B60" s="405">
        <v>2019</v>
      </c>
      <c r="C60" s="402">
        <v>372.22</v>
      </c>
      <c r="D60" s="403">
        <v>242.48</v>
      </c>
      <c r="E60" s="403">
        <v>129.75</v>
      </c>
      <c r="F60" s="403">
        <f t="shared" ref="F60:H62" si="15">F65+F70</f>
        <v>269154.09999999998</v>
      </c>
      <c r="G60" s="403">
        <f t="shared" si="15"/>
        <v>140691.79999999999</v>
      </c>
      <c r="H60" s="404">
        <f t="shared" si="15"/>
        <v>128462.29999999999</v>
      </c>
    </row>
    <row r="61" spans="1:12" s="255" customFormat="1" ht="12.15" customHeight="1" x14ac:dyDescent="0.3">
      <c r="A61" s="400"/>
      <c r="B61" s="406">
        <v>2020</v>
      </c>
      <c r="C61" s="402">
        <v>362.88</v>
      </c>
      <c r="D61" s="403">
        <v>252.41</v>
      </c>
      <c r="E61" s="403">
        <v>110.46</v>
      </c>
      <c r="F61" s="403">
        <f t="shared" si="15"/>
        <v>286054.2</v>
      </c>
      <c r="G61" s="403">
        <f t="shared" si="15"/>
        <v>172223.7</v>
      </c>
      <c r="H61" s="404">
        <f t="shared" si="15"/>
        <v>113830.5</v>
      </c>
    </row>
    <row r="62" spans="1:12" s="255" customFormat="1" ht="12.15" customHeight="1" x14ac:dyDescent="0.3">
      <c r="A62" s="407"/>
      <c r="B62" s="408">
        <v>2021</v>
      </c>
      <c r="C62" s="409">
        <v>398.22</v>
      </c>
      <c r="D62" s="410">
        <v>279.41000000000003</v>
      </c>
      <c r="E62" s="410">
        <v>118.81</v>
      </c>
      <c r="F62" s="403">
        <f t="shared" si="15"/>
        <v>329169.09999999998</v>
      </c>
      <c r="G62" s="403">
        <f t="shared" si="15"/>
        <v>205439.7</v>
      </c>
      <c r="H62" s="404">
        <f t="shared" si="15"/>
        <v>123729.4</v>
      </c>
    </row>
    <row r="63" spans="1:12" s="256" customFormat="1" ht="12.15" customHeight="1" x14ac:dyDescent="0.3">
      <c r="A63" s="298" t="s">
        <v>12</v>
      </c>
      <c r="B63" s="60">
        <v>2017</v>
      </c>
      <c r="C63" s="353">
        <v>164.79</v>
      </c>
      <c r="D63" s="354">
        <v>80.88</v>
      </c>
      <c r="E63" s="354">
        <v>83.91</v>
      </c>
      <c r="F63" s="354">
        <v>105078.3</v>
      </c>
      <c r="G63" s="354">
        <v>38253.300000000003</v>
      </c>
      <c r="H63" s="359">
        <v>66825</v>
      </c>
      <c r="I63" s="255"/>
      <c r="J63" s="255"/>
      <c r="K63" s="255"/>
      <c r="L63" s="255"/>
    </row>
    <row r="64" spans="1:12" s="256" customFormat="1" ht="12.15" customHeight="1" x14ac:dyDescent="0.3">
      <c r="A64" s="298"/>
      <c r="B64" s="59">
        <v>2018</v>
      </c>
      <c r="C64" s="353">
        <v>159.75</v>
      </c>
      <c r="D64" s="354">
        <v>88.38</v>
      </c>
      <c r="E64" s="354">
        <v>71.37</v>
      </c>
      <c r="F64" s="354">
        <v>103210.6</v>
      </c>
      <c r="G64" s="354">
        <v>40579.199999999997</v>
      </c>
      <c r="H64" s="359">
        <v>62631.4</v>
      </c>
      <c r="I64" s="255"/>
      <c r="J64" s="255"/>
      <c r="K64" s="255"/>
      <c r="L64" s="255"/>
    </row>
    <row r="65" spans="1:12" s="256" customFormat="1" ht="12.15" customHeight="1" x14ac:dyDescent="0.3">
      <c r="A65" s="298"/>
      <c r="B65" s="329">
        <v>2019</v>
      </c>
      <c r="C65" s="353">
        <v>161.21</v>
      </c>
      <c r="D65" s="354">
        <v>87.27</v>
      </c>
      <c r="E65" s="354">
        <v>73.95</v>
      </c>
      <c r="F65" s="354">
        <v>106687.8</v>
      </c>
      <c r="G65" s="354">
        <v>35436.6</v>
      </c>
      <c r="H65" s="359">
        <v>71251.199999999997</v>
      </c>
      <c r="I65" s="255"/>
      <c r="J65" s="255"/>
      <c r="K65" s="255"/>
      <c r="L65" s="255"/>
    </row>
    <row r="66" spans="1:12" s="256" customFormat="1" ht="12.15" customHeight="1" x14ac:dyDescent="0.3">
      <c r="A66" s="298"/>
      <c r="B66" s="28">
        <v>2020</v>
      </c>
      <c r="C66" s="353">
        <v>152.72</v>
      </c>
      <c r="D66" s="354">
        <v>86.6</v>
      </c>
      <c r="E66" s="354">
        <v>66.11</v>
      </c>
      <c r="F66" s="354">
        <v>112489.1</v>
      </c>
      <c r="G66" s="354">
        <v>44450.9</v>
      </c>
      <c r="H66" s="359">
        <v>68038.2</v>
      </c>
      <c r="I66" s="255"/>
      <c r="J66" s="255"/>
      <c r="K66" s="255"/>
      <c r="L66" s="255"/>
    </row>
    <row r="67" spans="1:12" s="256" customFormat="1" ht="12.15" customHeight="1" x14ac:dyDescent="0.3">
      <c r="A67" s="298"/>
      <c r="B67" s="28">
        <v>2021</v>
      </c>
      <c r="C67" s="357">
        <v>145.26</v>
      </c>
      <c r="D67" s="358">
        <v>79.62</v>
      </c>
      <c r="E67" s="358">
        <v>65.64</v>
      </c>
      <c r="F67" s="362">
        <v>116939.4</v>
      </c>
      <c r="G67" s="362">
        <v>48224.2</v>
      </c>
      <c r="H67" s="363">
        <v>68715.199999999997</v>
      </c>
      <c r="I67" s="255"/>
      <c r="J67" s="255"/>
      <c r="K67" s="255"/>
      <c r="L67" s="255"/>
    </row>
    <row r="68" spans="1:12" s="256" customFormat="1" ht="12.15" customHeight="1" x14ac:dyDescent="0.3">
      <c r="A68" s="296" t="s">
        <v>9</v>
      </c>
      <c r="B68" s="513">
        <v>2017</v>
      </c>
      <c r="C68" s="353">
        <v>261.20999999999998</v>
      </c>
      <c r="D68" s="354">
        <v>178.18</v>
      </c>
      <c r="E68" s="354">
        <v>83.03</v>
      </c>
      <c r="F68" s="354">
        <v>210921</v>
      </c>
      <c r="G68" s="354">
        <v>135587.70000000001</v>
      </c>
      <c r="H68" s="359">
        <v>75333.3</v>
      </c>
      <c r="I68" s="255"/>
      <c r="J68" s="255"/>
      <c r="K68" s="255"/>
      <c r="L68" s="255"/>
    </row>
    <row r="69" spans="1:12" s="256" customFormat="1" ht="12.15" customHeight="1" x14ac:dyDescent="0.3">
      <c r="A69" s="298"/>
      <c r="B69" s="59">
        <v>2018</v>
      </c>
      <c r="C69" s="353">
        <v>227.96</v>
      </c>
      <c r="D69" s="354">
        <v>157.30000000000001</v>
      </c>
      <c r="E69" s="354">
        <v>70.66</v>
      </c>
      <c r="F69" s="354">
        <v>185910.3</v>
      </c>
      <c r="G69" s="354">
        <v>119786.1</v>
      </c>
      <c r="H69" s="359">
        <v>66124.100000000006</v>
      </c>
      <c r="I69" s="255"/>
      <c r="J69" s="255"/>
      <c r="K69" s="255"/>
      <c r="L69" s="255"/>
    </row>
    <row r="70" spans="1:12" s="256" customFormat="1" ht="12.15" customHeight="1" x14ac:dyDescent="0.3">
      <c r="A70" s="298"/>
      <c r="B70" s="329">
        <v>2019</v>
      </c>
      <c r="C70" s="353">
        <v>211.01</v>
      </c>
      <c r="D70" s="354">
        <v>155.21</v>
      </c>
      <c r="E70" s="354">
        <v>55.8</v>
      </c>
      <c r="F70" s="354">
        <v>162466.29999999999</v>
      </c>
      <c r="G70" s="354">
        <v>105255.2</v>
      </c>
      <c r="H70" s="359">
        <v>57211.1</v>
      </c>
      <c r="I70" s="255"/>
      <c r="J70" s="255"/>
      <c r="K70" s="255"/>
      <c r="L70" s="255"/>
    </row>
    <row r="71" spans="1:12" s="256" customFormat="1" ht="12.15" customHeight="1" x14ac:dyDescent="0.3">
      <c r="A71" s="298"/>
      <c r="B71" s="28">
        <v>2020</v>
      </c>
      <c r="C71" s="353">
        <v>210.16</v>
      </c>
      <c r="D71" s="354">
        <v>165.81</v>
      </c>
      <c r="E71" s="354">
        <v>44.35</v>
      </c>
      <c r="F71" s="354">
        <v>173565.1</v>
      </c>
      <c r="G71" s="354">
        <v>127772.8</v>
      </c>
      <c r="H71" s="359">
        <v>45792.3</v>
      </c>
      <c r="I71" s="255"/>
      <c r="J71" s="255"/>
      <c r="K71" s="255"/>
      <c r="L71" s="255"/>
    </row>
    <row r="72" spans="1:12" s="256" customFormat="1" ht="12.15" customHeight="1" x14ac:dyDescent="0.3">
      <c r="A72" s="298"/>
      <c r="B72" s="28">
        <v>2021</v>
      </c>
      <c r="C72" s="355">
        <v>252.96</v>
      </c>
      <c r="D72" s="356">
        <v>199.79</v>
      </c>
      <c r="E72" s="356">
        <v>53.17</v>
      </c>
      <c r="F72" s="360">
        <v>212229.7</v>
      </c>
      <c r="G72" s="360">
        <v>157215.5</v>
      </c>
      <c r="H72" s="361">
        <v>55014.2</v>
      </c>
      <c r="I72" s="255"/>
      <c r="J72" s="255"/>
      <c r="K72" s="255"/>
      <c r="L72" s="255"/>
    </row>
    <row r="73" spans="1:12" ht="15" customHeight="1" x14ac:dyDescent="0.2">
      <c r="A73" s="584"/>
      <c r="B73" s="584"/>
      <c r="C73" s="584"/>
      <c r="D73" s="584"/>
      <c r="E73" s="584"/>
      <c r="F73" s="584"/>
      <c r="G73" s="584"/>
      <c r="H73" s="584"/>
    </row>
    <row r="74" spans="1:12" s="24" customFormat="1" ht="24" customHeight="1" x14ac:dyDescent="0.25">
      <c r="A74" s="588" t="s">
        <v>143</v>
      </c>
      <c r="B74" s="588"/>
      <c r="C74" s="588"/>
      <c r="D74" s="588"/>
      <c r="E74" s="588"/>
      <c r="F74" s="588"/>
      <c r="G74" s="588"/>
      <c r="H74" s="588"/>
    </row>
    <row r="75" spans="1:12" s="25" customFormat="1" ht="11.25" customHeight="1" x14ac:dyDescent="0.25">
      <c r="A75" s="578" t="s">
        <v>4307</v>
      </c>
      <c r="B75" s="579"/>
      <c r="C75" s="579"/>
      <c r="D75" s="579"/>
      <c r="E75" s="579"/>
      <c r="F75" s="579"/>
      <c r="G75" s="579"/>
      <c r="H75" s="579"/>
    </row>
    <row r="76" spans="1:12" ht="12.6" customHeight="1" x14ac:dyDescent="0.2">
      <c r="A76" s="26" t="s">
        <v>142</v>
      </c>
      <c r="F76" s="27"/>
      <c r="G76" s="23" t="s">
        <v>1718</v>
      </c>
      <c r="H76" s="514" t="s">
        <v>141</v>
      </c>
    </row>
    <row r="77" spans="1:12" ht="12.6" customHeight="1" x14ac:dyDescent="0.3">
      <c r="A77" s="12"/>
    </row>
    <row r="79" spans="1:12" ht="12.6" hidden="1" customHeight="1" outlineLevel="1" x14ac:dyDescent="0.2">
      <c r="A79" s="3" t="s">
        <v>6</v>
      </c>
    </row>
    <row r="80" spans="1:12" ht="12.6" hidden="1" customHeight="1" outlineLevel="1" x14ac:dyDescent="0.2">
      <c r="A80" s="3" t="s">
        <v>5</v>
      </c>
      <c r="B80" s="9">
        <v>2001</v>
      </c>
      <c r="C80" s="1">
        <f t="shared" ref="C80:H84" si="16">MIN(C18,C28,C33,C38,C48,C53,C63,C68)</f>
        <v>130.78</v>
      </c>
      <c r="D80" s="1">
        <f t="shared" si="16"/>
        <v>42.8</v>
      </c>
      <c r="E80" s="1">
        <f t="shared" si="16"/>
        <v>43.65</v>
      </c>
      <c r="F80" s="1">
        <f t="shared" si="16"/>
        <v>87616</v>
      </c>
      <c r="G80" s="1">
        <f t="shared" si="16"/>
        <v>17582.8</v>
      </c>
      <c r="H80" s="1">
        <f t="shared" si="16"/>
        <v>50333.4</v>
      </c>
    </row>
    <row r="81" spans="1:8" ht="12.6" hidden="1" customHeight="1" outlineLevel="1" x14ac:dyDescent="0.2">
      <c r="A81" s="3" t="s">
        <v>5</v>
      </c>
      <c r="B81" s="7">
        <v>2002</v>
      </c>
      <c r="C81" s="1">
        <f t="shared" si="16"/>
        <v>133.37</v>
      </c>
      <c r="D81" s="1">
        <f t="shared" si="16"/>
        <v>51.02</v>
      </c>
      <c r="E81" s="1">
        <f t="shared" si="16"/>
        <v>49.15</v>
      </c>
      <c r="F81" s="1">
        <f t="shared" si="16"/>
        <v>90084</v>
      </c>
      <c r="G81" s="1">
        <f t="shared" si="16"/>
        <v>16286.9</v>
      </c>
      <c r="H81" s="1">
        <f t="shared" si="16"/>
        <v>59229.5</v>
      </c>
    </row>
    <row r="82" spans="1:8" ht="12.6" hidden="1" customHeight="1" outlineLevel="1" x14ac:dyDescent="0.2">
      <c r="A82" s="3" t="s">
        <v>5</v>
      </c>
      <c r="B82" s="6">
        <v>2003</v>
      </c>
      <c r="C82" s="1">
        <f t="shared" si="16"/>
        <v>118.9</v>
      </c>
      <c r="D82" s="1">
        <f t="shared" si="16"/>
        <v>48.17</v>
      </c>
      <c r="E82" s="1">
        <f t="shared" si="16"/>
        <v>37.19</v>
      </c>
      <c r="F82" s="1">
        <f t="shared" si="16"/>
        <v>85998.6</v>
      </c>
      <c r="G82" s="1">
        <f t="shared" si="16"/>
        <v>12852.2</v>
      </c>
      <c r="H82" s="1">
        <f t="shared" si="16"/>
        <v>46479.9</v>
      </c>
    </row>
    <row r="83" spans="1:8" ht="12.6" hidden="1" customHeight="1" outlineLevel="1" x14ac:dyDescent="0.2">
      <c r="A83" s="3" t="s">
        <v>5</v>
      </c>
      <c r="B83" s="5">
        <v>2004</v>
      </c>
      <c r="C83" s="1">
        <f t="shared" si="16"/>
        <v>132.94999999999999</v>
      </c>
      <c r="D83" s="1">
        <f t="shared" si="16"/>
        <v>48.76</v>
      </c>
      <c r="E83" s="1">
        <f t="shared" si="16"/>
        <v>40.35</v>
      </c>
      <c r="F83" s="1">
        <f t="shared" si="16"/>
        <v>88886.9</v>
      </c>
      <c r="G83" s="1">
        <f t="shared" si="16"/>
        <v>15905</v>
      </c>
      <c r="H83" s="1">
        <f t="shared" si="16"/>
        <v>45792.3</v>
      </c>
    </row>
    <row r="84" spans="1:8" ht="12.6" hidden="1" customHeight="1" outlineLevel="1" x14ac:dyDescent="0.2">
      <c r="A84" s="3" t="s">
        <v>5</v>
      </c>
      <c r="B84" s="5">
        <v>2005</v>
      </c>
      <c r="C84" s="1">
        <f t="shared" si="16"/>
        <v>123.95</v>
      </c>
      <c r="D84" s="1">
        <f t="shared" si="16"/>
        <v>38.86</v>
      </c>
      <c r="E84" s="1">
        <f t="shared" si="16"/>
        <v>36.83</v>
      </c>
      <c r="F84" s="1">
        <f t="shared" si="16"/>
        <v>94229.3</v>
      </c>
      <c r="G84" s="1">
        <f t="shared" si="16"/>
        <v>18192</v>
      </c>
      <c r="H84" s="1">
        <f t="shared" si="16"/>
        <v>50233.1</v>
      </c>
    </row>
    <row r="85" spans="1:8" ht="12.6" hidden="1" customHeight="1" outlineLevel="1" x14ac:dyDescent="0.2">
      <c r="A85" s="3" t="s">
        <v>4</v>
      </c>
      <c r="B85" s="9">
        <v>2001</v>
      </c>
      <c r="C85" s="1">
        <f t="shared" ref="C85:H89" si="17">MAX(C18,C28,C33,C38,C48,C53,C63,C68)</f>
        <v>654.28</v>
      </c>
      <c r="D85" s="1">
        <f t="shared" si="17"/>
        <v>460.97</v>
      </c>
      <c r="E85" s="1">
        <f t="shared" si="17"/>
        <v>193.32</v>
      </c>
      <c r="F85" s="1">
        <f t="shared" si="17"/>
        <v>492982.3</v>
      </c>
      <c r="G85" s="1">
        <f t="shared" si="17"/>
        <v>327530.2</v>
      </c>
      <c r="H85" s="1">
        <f t="shared" si="17"/>
        <v>165452</v>
      </c>
    </row>
    <row r="86" spans="1:8" ht="12.6" hidden="1" customHeight="1" outlineLevel="1" x14ac:dyDescent="0.2">
      <c r="A86" s="3" t="s">
        <v>4</v>
      </c>
      <c r="B86" s="7">
        <v>2002</v>
      </c>
      <c r="C86" s="1">
        <f t="shared" si="17"/>
        <v>596.66</v>
      </c>
      <c r="D86" s="1">
        <f t="shared" si="17"/>
        <v>425.82</v>
      </c>
      <c r="E86" s="1">
        <f t="shared" si="17"/>
        <v>170.84</v>
      </c>
      <c r="F86" s="1">
        <f t="shared" si="17"/>
        <v>665541.9</v>
      </c>
      <c r="G86" s="1">
        <f t="shared" si="17"/>
        <v>506384.7</v>
      </c>
      <c r="H86" s="1">
        <f t="shared" si="17"/>
        <v>159157.20000000001</v>
      </c>
    </row>
    <row r="87" spans="1:8" ht="12.6" hidden="1" customHeight="1" outlineLevel="1" x14ac:dyDescent="0.2">
      <c r="A87" s="3" t="s">
        <v>4</v>
      </c>
      <c r="B87" s="6">
        <v>2003</v>
      </c>
      <c r="C87" s="1">
        <f t="shared" si="17"/>
        <v>578.88</v>
      </c>
      <c r="D87" s="1">
        <f t="shared" si="17"/>
        <v>406.48</v>
      </c>
      <c r="E87" s="1">
        <f t="shared" si="17"/>
        <v>172.4</v>
      </c>
      <c r="F87" s="1">
        <f t="shared" si="17"/>
        <v>501646.6</v>
      </c>
      <c r="G87" s="1">
        <f t="shared" si="17"/>
        <v>332436.3</v>
      </c>
      <c r="H87" s="1">
        <f t="shared" si="17"/>
        <v>169210.3</v>
      </c>
    </row>
    <row r="88" spans="1:8" ht="12.6" hidden="1" customHeight="1" outlineLevel="1" x14ac:dyDescent="0.2">
      <c r="A88" s="3" t="s">
        <v>4</v>
      </c>
      <c r="B88" s="5">
        <v>2004</v>
      </c>
      <c r="C88" s="1">
        <f t="shared" si="17"/>
        <v>603.22</v>
      </c>
      <c r="D88" s="1">
        <f t="shared" si="17"/>
        <v>427.93</v>
      </c>
      <c r="E88" s="1">
        <f t="shared" si="17"/>
        <v>175.29</v>
      </c>
      <c r="F88" s="1">
        <f t="shared" si="17"/>
        <v>529653.6</v>
      </c>
      <c r="G88" s="1">
        <f t="shared" si="17"/>
        <v>368033.1</v>
      </c>
      <c r="H88" s="1">
        <f t="shared" si="17"/>
        <v>161620.5</v>
      </c>
    </row>
    <row r="89" spans="1:8" ht="12.6" hidden="1" customHeight="1" outlineLevel="1" x14ac:dyDescent="0.2">
      <c r="A89" s="3" t="s">
        <v>4</v>
      </c>
      <c r="B89" s="5">
        <v>2005</v>
      </c>
      <c r="C89" s="1">
        <f t="shared" si="17"/>
        <v>715</v>
      </c>
      <c r="D89" s="1">
        <f t="shared" si="17"/>
        <v>540.25</v>
      </c>
      <c r="E89" s="1">
        <f t="shared" si="17"/>
        <v>174.75</v>
      </c>
      <c r="F89" s="1">
        <f t="shared" si="17"/>
        <v>625355</v>
      </c>
      <c r="G89" s="1">
        <f t="shared" si="17"/>
        <v>454705.7</v>
      </c>
      <c r="H89" s="1">
        <f t="shared" si="17"/>
        <v>170649.3</v>
      </c>
    </row>
    <row r="90" spans="1:8" ht="12.6" hidden="1" customHeight="1" outlineLevel="1" x14ac:dyDescent="0.2"/>
    <row r="91" spans="1:8" ht="12.6" hidden="1" customHeight="1" outlineLevel="1" x14ac:dyDescent="0.2"/>
    <row r="92" spans="1:8" ht="12.6" hidden="1" customHeight="1" outlineLevel="1" x14ac:dyDescent="0.2">
      <c r="A92" s="8" t="s">
        <v>3</v>
      </c>
      <c r="B92" s="9">
        <v>2001</v>
      </c>
      <c r="C92" s="4">
        <f t="shared" ref="C92:H96" si="18">C8-SUM(C13,C18,C23,C28,C33,C38,C43,C48,C53,C58,C63,C68)/2</f>
        <v>0</v>
      </c>
      <c r="D92" s="4">
        <f t="shared" si="18"/>
        <v>0</v>
      </c>
      <c r="E92" s="4">
        <f t="shared" si="18"/>
        <v>0</v>
      </c>
      <c r="F92" s="4">
        <f t="shared" si="18"/>
        <v>0</v>
      </c>
      <c r="G92" s="4">
        <f t="shared" si="18"/>
        <v>0</v>
      </c>
      <c r="H92" s="4">
        <f t="shared" si="18"/>
        <v>0</v>
      </c>
    </row>
    <row r="93" spans="1:8" ht="12.6" hidden="1" customHeight="1" outlineLevel="1" x14ac:dyDescent="0.2">
      <c r="A93" s="8">
        <v>0</v>
      </c>
      <c r="B93" s="7">
        <v>2002</v>
      </c>
      <c r="C93" s="4">
        <f t="shared" si="18"/>
        <v>0</v>
      </c>
      <c r="D93" s="4">
        <f t="shared" si="18"/>
        <v>0</v>
      </c>
      <c r="E93" s="4">
        <f t="shared" si="18"/>
        <v>0</v>
      </c>
      <c r="F93" s="4">
        <f t="shared" si="18"/>
        <v>0</v>
      </c>
      <c r="G93" s="4">
        <f t="shared" si="18"/>
        <v>0</v>
      </c>
      <c r="H93" s="4">
        <f t="shared" si="18"/>
        <v>0</v>
      </c>
    </row>
    <row r="94" spans="1:8" ht="12.6" hidden="1" customHeight="1" outlineLevel="1" x14ac:dyDescent="0.2">
      <c r="B94" s="6">
        <v>2003</v>
      </c>
      <c r="C94" s="4">
        <f t="shared" si="18"/>
        <v>0</v>
      </c>
      <c r="D94" s="4">
        <f t="shared" si="18"/>
        <v>0</v>
      </c>
      <c r="E94" s="4">
        <f t="shared" si="18"/>
        <v>0</v>
      </c>
      <c r="F94" s="4">
        <f t="shared" si="18"/>
        <v>0</v>
      </c>
      <c r="G94" s="4">
        <f t="shared" si="18"/>
        <v>0</v>
      </c>
      <c r="H94" s="4">
        <f t="shared" si="18"/>
        <v>0</v>
      </c>
    </row>
    <row r="95" spans="1:8" ht="12.6" hidden="1" customHeight="1" outlineLevel="1" x14ac:dyDescent="0.2">
      <c r="B95" s="5">
        <v>2004</v>
      </c>
      <c r="C95" s="4">
        <f t="shared" si="18"/>
        <v>0</v>
      </c>
      <c r="D95" s="4">
        <f t="shared" si="18"/>
        <v>0</v>
      </c>
      <c r="E95" s="4">
        <f t="shared" si="18"/>
        <v>0</v>
      </c>
      <c r="F95" s="4">
        <f t="shared" si="18"/>
        <v>0</v>
      </c>
      <c r="G95" s="4">
        <f t="shared" si="18"/>
        <v>0</v>
      </c>
      <c r="H95" s="4">
        <f t="shared" si="18"/>
        <v>0</v>
      </c>
    </row>
    <row r="96" spans="1:8" ht="12.6" hidden="1" customHeight="1" outlineLevel="1" x14ac:dyDescent="0.2">
      <c r="B96" s="5">
        <v>2005</v>
      </c>
      <c r="C96" s="4">
        <f t="shared" si="18"/>
        <v>0.30999999999994543</v>
      </c>
      <c r="D96" s="4">
        <f t="shared" si="18"/>
        <v>-9.9999999999909051E-3</v>
      </c>
      <c r="E96" s="4">
        <f t="shared" si="18"/>
        <v>9.9999999999909051E-3</v>
      </c>
      <c r="F96" s="4">
        <f t="shared" si="18"/>
        <v>0</v>
      </c>
      <c r="G96" s="4">
        <f t="shared" si="18"/>
        <v>0</v>
      </c>
      <c r="H96" s="4">
        <f t="shared" si="18"/>
        <v>0</v>
      </c>
    </row>
    <row r="97" ht="12.6" customHeight="1" collapsed="1" x14ac:dyDescent="0.2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13">
    <mergeCell ref="A75:H75"/>
    <mergeCell ref="C6:C7"/>
    <mergeCell ref="D6:E6"/>
    <mergeCell ref="F6:F7"/>
    <mergeCell ref="G6:H6"/>
    <mergeCell ref="A73:H73"/>
    <mergeCell ref="B4:B7"/>
    <mergeCell ref="A74:H74"/>
    <mergeCell ref="C4:E4"/>
    <mergeCell ref="C5:E5"/>
    <mergeCell ref="F5:H5"/>
    <mergeCell ref="F4:H4"/>
    <mergeCell ref="A4:A7"/>
  </mergeCells>
  <hyperlinks>
    <hyperlink ref="G76" r:id="rId4" location="!/view/sk/vbd_sk_win2/pl3801rr/v_pl3801rr_00_00_00_sk"/>
    <hyperlink ref="H76" r:id="rId5" location="!/view/sk/VBD_SK_WIN/pl3006rr/v_pl3006rr_00_00_00_sk"/>
    <hyperlink ref="L2:M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pageOrder="overThenDown" orientation="portrait" r:id="rId6"/>
  <headerFooter alignWithMargins="0">
    <oddHeader>&amp;R&amp;8&amp;A</oddHeader>
    <oddFooter>&amp;R&amp;8&amp;P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5"/>
  <sheetViews>
    <sheetView showGridLines="0" showOutlineSymbols="0" topLeftCell="A52" zoomScaleNormal="100" zoomScaleSheetLayoutView="100" workbookViewId="0">
      <selection activeCell="N29" sqref="N29"/>
    </sheetView>
  </sheetViews>
  <sheetFormatPr defaultColWidth="10.33203125" defaultRowHeight="12.6" customHeight="1" outlineLevelRow="1" x14ac:dyDescent="0.2"/>
  <cols>
    <col min="1" max="1" width="16.88671875" style="258" customWidth="1"/>
    <col min="2" max="2" width="4.44140625" style="2" bestFit="1" customWidth="1"/>
    <col min="3" max="3" width="9.33203125" style="1" customWidth="1"/>
    <col min="4" max="4" width="9.5546875" style="1" customWidth="1"/>
    <col min="5" max="5" width="8.33203125" style="1" customWidth="1"/>
    <col min="6" max="6" width="7.44140625" style="1" customWidth="1"/>
    <col min="7" max="7" width="8.88671875" style="1" customWidth="1"/>
    <col min="8" max="8" width="12" style="1" customWidth="1"/>
    <col min="9" max="9" width="10.33203125" style="1" customWidth="1"/>
    <col min="10" max="10" width="9.33203125" style="1" customWidth="1"/>
    <col min="11" max="11" width="9.109375" style="1" customWidth="1"/>
    <col min="12" max="12" width="8.33203125" style="1" customWidth="1"/>
    <col min="13" max="13" width="7.44140625" style="1" customWidth="1"/>
    <col min="14" max="14" width="8" style="1" customWidth="1"/>
    <col min="15" max="15" width="12" style="1" customWidth="1"/>
    <col min="16" max="21" width="4.109375" style="4" customWidth="1"/>
    <col min="22" max="16384" width="10.33203125" style="1"/>
  </cols>
  <sheetData>
    <row r="1" spans="1:21" s="252" customFormat="1" ht="13.8" x14ac:dyDescent="0.3">
      <c r="A1" s="117" t="s">
        <v>48</v>
      </c>
      <c r="B1" s="294"/>
      <c r="C1" s="343"/>
      <c r="D1" s="116"/>
      <c r="E1" s="343"/>
      <c r="F1" s="116"/>
      <c r="G1" s="113"/>
      <c r="H1" s="114" t="s">
        <v>49</v>
      </c>
      <c r="I1" s="112"/>
      <c r="J1" s="116"/>
      <c r="K1" s="557"/>
      <c r="L1" s="557"/>
      <c r="M1" s="115"/>
      <c r="N1" s="115"/>
      <c r="O1" s="114"/>
      <c r="P1" s="17"/>
      <c r="Q1" s="17"/>
      <c r="R1" s="17"/>
      <c r="S1" s="17"/>
      <c r="T1" s="17"/>
      <c r="U1" s="17"/>
    </row>
    <row r="2" spans="1:21" s="252" customFormat="1" ht="13.8" x14ac:dyDescent="0.3">
      <c r="A2" s="251" t="s">
        <v>172</v>
      </c>
      <c r="B2" s="294"/>
      <c r="C2" s="343"/>
      <c r="D2" s="112"/>
      <c r="E2" s="343"/>
      <c r="F2" s="112"/>
      <c r="G2" s="113"/>
      <c r="H2" s="112"/>
      <c r="I2" s="112"/>
      <c r="J2" s="112"/>
      <c r="K2" s="558" t="s">
        <v>4315</v>
      </c>
      <c r="L2" s="559"/>
      <c r="M2" s="323"/>
      <c r="N2" s="323"/>
      <c r="O2" s="248"/>
      <c r="P2" s="17"/>
      <c r="Q2" s="17"/>
      <c r="R2" s="17"/>
      <c r="S2" s="17"/>
      <c r="T2" s="17"/>
      <c r="U2" s="17"/>
    </row>
    <row r="3" spans="1:21" s="254" customFormat="1" ht="13.8" x14ac:dyDescent="0.3">
      <c r="A3" s="253" t="s">
        <v>1717</v>
      </c>
      <c r="B3" s="61"/>
      <c r="C3" s="343"/>
      <c r="D3" s="343"/>
      <c r="E3" s="343"/>
      <c r="F3" s="343"/>
      <c r="G3" s="344"/>
      <c r="H3" s="344"/>
      <c r="J3" s="324"/>
      <c r="K3" s="324"/>
      <c r="L3" s="324"/>
      <c r="M3" s="324"/>
      <c r="N3" s="325"/>
      <c r="O3" s="325"/>
      <c r="P3" s="16"/>
      <c r="Q3" s="16"/>
      <c r="R3" s="16"/>
      <c r="S3" s="16"/>
      <c r="T3" s="16"/>
      <c r="U3" s="16"/>
    </row>
    <row r="4" spans="1:21" s="257" customFormat="1" ht="10.8" thickBot="1" x14ac:dyDescent="0.35">
      <c r="A4" s="35" t="s">
        <v>171</v>
      </c>
      <c r="B4" s="295"/>
      <c r="C4" s="345"/>
      <c r="D4" s="345"/>
      <c r="E4" s="345"/>
      <c r="F4" s="345"/>
      <c r="G4" s="346"/>
      <c r="H4" s="347" t="s">
        <v>38</v>
      </c>
      <c r="J4" s="330"/>
      <c r="K4" s="330"/>
      <c r="L4" s="330"/>
      <c r="M4" s="330"/>
      <c r="N4" s="331"/>
      <c r="O4" s="332"/>
      <c r="P4" s="22"/>
      <c r="Q4" s="22"/>
      <c r="R4" s="22"/>
      <c r="S4" s="22"/>
      <c r="T4" s="22"/>
      <c r="U4" s="22"/>
    </row>
    <row r="5" spans="1:21" s="258" customFormat="1" ht="14.25" customHeight="1" x14ac:dyDescent="0.2">
      <c r="A5" s="603" t="s">
        <v>54</v>
      </c>
      <c r="B5" s="600" t="s">
        <v>22</v>
      </c>
      <c r="C5" s="598" t="s">
        <v>170</v>
      </c>
      <c r="D5" s="515" t="s">
        <v>4308</v>
      </c>
      <c r="E5" s="348" t="s">
        <v>169</v>
      </c>
      <c r="F5" s="348" t="s">
        <v>168</v>
      </c>
      <c r="G5" s="607" t="s">
        <v>167</v>
      </c>
      <c r="H5" s="598" t="s">
        <v>166</v>
      </c>
      <c r="J5" s="606"/>
      <c r="K5" s="333"/>
      <c r="L5" s="334"/>
      <c r="M5" s="334"/>
      <c r="N5" s="606"/>
      <c r="O5" s="606"/>
      <c r="P5" s="21"/>
      <c r="Q5" s="21"/>
      <c r="R5" s="21"/>
      <c r="S5" s="21"/>
      <c r="T5" s="21"/>
      <c r="U5" s="21"/>
    </row>
    <row r="6" spans="1:21" s="259" customFormat="1" ht="14.25" customHeight="1" x14ac:dyDescent="0.3">
      <c r="A6" s="604"/>
      <c r="B6" s="601"/>
      <c r="C6" s="599"/>
      <c r="D6" s="349" t="s">
        <v>165</v>
      </c>
      <c r="E6" s="109"/>
      <c r="F6" s="109"/>
      <c r="G6" s="608"/>
      <c r="H6" s="599"/>
      <c r="J6" s="606"/>
      <c r="K6" s="334"/>
      <c r="N6" s="606"/>
      <c r="O6" s="606"/>
      <c r="P6" s="108"/>
      <c r="Q6" s="108"/>
      <c r="R6" s="108"/>
      <c r="S6" s="108"/>
      <c r="T6" s="108"/>
      <c r="U6" s="108"/>
    </row>
    <row r="7" spans="1:21" s="260" customFormat="1" ht="27" customHeight="1" thickBot="1" x14ac:dyDescent="0.25">
      <c r="A7" s="605"/>
      <c r="B7" s="602"/>
      <c r="C7" s="350" t="s">
        <v>164</v>
      </c>
      <c r="D7" s="351" t="s">
        <v>163</v>
      </c>
      <c r="E7" s="350" t="s">
        <v>162</v>
      </c>
      <c r="F7" s="350" t="s">
        <v>161</v>
      </c>
      <c r="G7" s="350" t="s">
        <v>160</v>
      </c>
      <c r="H7" s="352" t="s">
        <v>159</v>
      </c>
      <c r="J7" s="335"/>
      <c r="K7" s="336"/>
      <c r="L7" s="335"/>
      <c r="M7" s="335"/>
      <c r="N7" s="335"/>
      <c r="O7" s="335"/>
      <c r="P7" s="102"/>
      <c r="Q7" s="102"/>
      <c r="R7" s="102"/>
      <c r="S7" s="102"/>
      <c r="T7" s="102"/>
      <c r="U7" s="102"/>
    </row>
    <row r="8" spans="1:21" s="255" customFormat="1" ht="12.6" customHeight="1" x14ac:dyDescent="0.3">
      <c r="A8" s="377" t="s">
        <v>4306</v>
      </c>
      <c r="B8" s="413">
        <v>2018</v>
      </c>
      <c r="C8" s="414">
        <v>4058263.5</v>
      </c>
      <c r="D8" s="415">
        <v>4037761.1999999997</v>
      </c>
      <c r="E8" s="415">
        <v>794722.39999999991</v>
      </c>
      <c r="F8" s="415">
        <v>169952.10000000003</v>
      </c>
      <c r="G8" s="415">
        <v>1311971.8000000003</v>
      </c>
      <c r="H8" s="416">
        <v>568923.70000000007</v>
      </c>
      <c r="J8" s="261"/>
      <c r="K8" s="261"/>
      <c r="L8" s="261"/>
      <c r="M8" s="261"/>
      <c r="N8" s="261"/>
      <c r="O8" s="261"/>
      <c r="P8" s="15"/>
      <c r="Q8" s="15"/>
      <c r="R8" s="15"/>
      <c r="S8" s="15"/>
      <c r="T8" s="15"/>
      <c r="U8" s="15"/>
    </row>
    <row r="9" spans="1:21" s="255" customFormat="1" ht="12.6" customHeight="1" x14ac:dyDescent="0.3">
      <c r="A9" s="417"/>
      <c r="B9" s="418">
        <v>2019</v>
      </c>
      <c r="C9" s="419">
        <v>4124607.4000000004</v>
      </c>
      <c r="D9" s="420">
        <v>4104056.6999999993</v>
      </c>
      <c r="E9" s="420">
        <v>671293.7</v>
      </c>
      <c r="F9" s="420">
        <v>182421.1</v>
      </c>
      <c r="G9" s="420">
        <v>1251665.2000000002</v>
      </c>
      <c r="H9" s="421">
        <v>573425.19999999995</v>
      </c>
      <c r="J9" s="261"/>
      <c r="K9" s="261"/>
      <c r="L9" s="261"/>
      <c r="M9" s="261"/>
      <c r="N9" s="261"/>
      <c r="O9" s="261"/>
      <c r="P9" s="15"/>
      <c r="Q9" s="15"/>
      <c r="R9" s="15"/>
      <c r="S9" s="15"/>
      <c r="T9" s="15"/>
      <c r="U9" s="15"/>
    </row>
    <row r="10" spans="1:21" s="255" customFormat="1" ht="12.6" customHeight="1" x14ac:dyDescent="0.3">
      <c r="A10" s="417"/>
      <c r="B10" s="422">
        <v>2020</v>
      </c>
      <c r="C10" s="423">
        <v>4606316.3789999997</v>
      </c>
      <c r="D10" s="424">
        <v>4580884.0630000001</v>
      </c>
      <c r="E10" s="424">
        <v>716072.70900000003</v>
      </c>
      <c r="F10" s="424">
        <v>166195.22599999997</v>
      </c>
      <c r="G10" s="424">
        <v>1272969.2849999999</v>
      </c>
      <c r="H10" s="425">
        <v>552359.77</v>
      </c>
      <c r="J10" s="337"/>
      <c r="K10" s="337"/>
      <c r="L10" s="337"/>
      <c r="M10" s="337"/>
      <c r="N10" s="337"/>
      <c r="O10" s="337"/>
      <c r="P10" s="15"/>
      <c r="Q10" s="15"/>
      <c r="R10" s="15"/>
      <c r="S10" s="15"/>
      <c r="T10" s="15"/>
      <c r="U10" s="15"/>
    </row>
    <row r="11" spans="1:21" s="255" customFormat="1" ht="12.6" customHeight="1" x14ac:dyDescent="0.3">
      <c r="A11" s="417"/>
      <c r="B11" s="426">
        <v>2021</v>
      </c>
      <c r="C11" s="423">
        <v>4337286.0999999996</v>
      </c>
      <c r="D11" s="424">
        <v>4308037.5999999996</v>
      </c>
      <c r="E11" s="424">
        <v>786264.3870000001</v>
      </c>
      <c r="F11" s="424">
        <v>151100</v>
      </c>
      <c r="G11" s="424">
        <v>1364381.9090000002</v>
      </c>
      <c r="H11" s="425">
        <v>525803.27</v>
      </c>
      <c r="J11" s="337"/>
      <c r="K11" s="337"/>
      <c r="L11" s="337"/>
      <c r="M11" s="337"/>
      <c r="N11" s="337"/>
      <c r="O11" s="337"/>
      <c r="P11" s="15"/>
      <c r="Q11" s="15"/>
      <c r="R11" s="15"/>
      <c r="S11" s="15"/>
      <c r="T11" s="15"/>
      <c r="U11" s="15"/>
    </row>
    <row r="12" spans="1:21" s="255" customFormat="1" ht="12.6" customHeight="1" x14ac:dyDescent="0.3">
      <c r="A12" s="427"/>
      <c r="B12" s="428">
        <v>2022</v>
      </c>
      <c r="C12" s="429">
        <v>3422872.8</v>
      </c>
      <c r="D12" s="430">
        <v>3382795.2</v>
      </c>
      <c r="E12" s="430">
        <v>716882.3</v>
      </c>
      <c r="F12" s="430">
        <v>130632.2</v>
      </c>
      <c r="G12" s="430">
        <v>1096749.3999999999</v>
      </c>
      <c r="H12" s="431">
        <v>405756.9</v>
      </c>
      <c r="J12" s="337"/>
      <c r="K12" s="337"/>
      <c r="L12" s="337"/>
      <c r="M12" s="337"/>
      <c r="N12" s="337"/>
      <c r="O12" s="337"/>
      <c r="P12" s="15"/>
      <c r="Q12" s="15"/>
      <c r="R12" s="15"/>
      <c r="S12" s="15"/>
      <c r="T12" s="15"/>
      <c r="U12" s="15"/>
    </row>
    <row r="13" spans="1:21" s="255" customFormat="1" ht="12.6" customHeight="1" x14ac:dyDescent="0.3">
      <c r="A13" s="262" t="s">
        <v>65</v>
      </c>
      <c r="B13" s="297">
        <v>2018</v>
      </c>
      <c r="C13" s="263">
        <v>206976.2</v>
      </c>
      <c r="D13" s="264">
        <v>206092.5</v>
      </c>
      <c r="E13" s="264">
        <v>32017.3</v>
      </c>
      <c r="F13" s="264">
        <v>41477.1</v>
      </c>
      <c r="G13" s="264">
        <v>85311.8</v>
      </c>
      <c r="H13" s="265">
        <v>19631.400000000001</v>
      </c>
      <c r="J13" s="261"/>
      <c r="K13" s="261"/>
      <c r="L13" s="261"/>
      <c r="M13" s="261"/>
      <c r="N13" s="261"/>
      <c r="O13" s="261"/>
      <c r="P13" s="15"/>
      <c r="Q13" s="15"/>
      <c r="R13" s="15"/>
      <c r="S13" s="15"/>
      <c r="T13" s="15"/>
      <c r="U13" s="15"/>
    </row>
    <row r="14" spans="1:21" s="255" customFormat="1" ht="12.6" customHeight="1" x14ac:dyDescent="0.3">
      <c r="A14" s="267"/>
      <c r="B14" s="299">
        <v>2019</v>
      </c>
      <c r="C14" s="268">
        <v>197371.2</v>
      </c>
      <c r="D14" s="269">
        <v>196167.59999999998</v>
      </c>
      <c r="E14" s="269">
        <v>26482.799999999999</v>
      </c>
      <c r="F14" s="269">
        <v>40557.699999999997</v>
      </c>
      <c r="G14" s="269">
        <v>83497.600000000006</v>
      </c>
      <c r="H14" s="270">
        <v>18753.600000000002</v>
      </c>
      <c r="J14" s="261"/>
      <c r="K14" s="261"/>
      <c r="L14" s="261"/>
      <c r="M14" s="261"/>
      <c r="N14" s="261"/>
      <c r="O14" s="261"/>
      <c r="P14" s="15"/>
      <c r="Q14" s="15"/>
      <c r="R14" s="15"/>
      <c r="S14" s="15"/>
      <c r="T14" s="15"/>
      <c r="U14" s="15"/>
    </row>
    <row r="15" spans="1:21" s="255" customFormat="1" ht="12.6" customHeight="1" x14ac:dyDescent="0.3">
      <c r="A15" s="267"/>
      <c r="B15" s="300">
        <v>2020</v>
      </c>
      <c r="C15" s="268">
        <v>235607.46299999999</v>
      </c>
      <c r="D15" s="269">
        <v>234283.61300000001</v>
      </c>
      <c r="E15" s="269">
        <v>28386.595000000001</v>
      </c>
      <c r="F15" s="269">
        <v>32474.400000000001</v>
      </c>
      <c r="G15" s="269">
        <v>104627.662</v>
      </c>
      <c r="H15" s="270">
        <v>18518.806</v>
      </c>
      <c r="J15" s="261"/>
      <c r="K15" s="261"/>
      <c r="L15" s="261"/>
      <c r="M15" s="261"/>
      <c r="N15" s="261"/>
      <c r="O15" s="261"/>
      <c r="P15" s="15"/>
      <c r="Q15" s="15"/>
      <c r="R15" s="15"/>
      <c r="S15" s="15"/>
      <c r="T15" s="15"/>
      <c r="U15" s="15"/>
    </row>
    <row r="16" spans="1:21" s="255" customFormat="1" ht="12.6" customHeight="1" x14ac:dyDescent="0.3">
      <c r="A16" s="267"/>
      <c r="B16" s="271">
        <v>2021</v>
      </c>
      <c r="C16" s="268">
        <v>202716</v>
      </c>
      <c r="D16" s="269">
        <v>201108.6</v>
      </c>
      <c r="E16" s="269">
        <v>23818.996999999992</v>
      </c>
      <c r="F16" s="269">
        <v>40100.5</v>
      </c>
      <c r="G16" s="269">
        <v>93872.51</v>
      </c>
      <c r="H16" s="270">
        <v>16368.813999999998</v>
      </c>
      <c r="J16" s="261"/>
      <c r="K16" s="261"/>
      <c r="L16" s="261"/>
      <c r="M16" s="261"/>
      <c r="N16" s="261"/>
      <c r="O16" s="261"/>
      <c r="P16" s="15"/>
      <c r="Q16" s="15"/>
      <c r="R16" s="15"/>
      <c r="S16" s="15"/>
      <c r="T16" s="15"/>
      <c r="U16" s="15"/>
    </row>
    <row r="17" spans="1:21" s="255" customFormat="1" ht="12.6" customHeight="1" x14ac:dyDescent="0.3">
      <c r="A17" s="101"/>
      <c r="B17" s="100">
        <v>2022</v>
      </c>
      <c r="C17" s="268">
        <v>181544.4</v>
      </c>
      <c r="D17" s="269">
        <v>177904.9</v>
      </c>
      <c r="E17" s="269">
        <v>29813.7</v>
      </c>
      <c r="F17" s="269">
        <v>37188.400000000001</v>
      </c>
      <c r="G17" s="269">
        <v>80326.399999999994</v>
      </c>
      <c r="H17" s="270">
        <v>13670.6</v>
      </c>
      <c r="J17" s="261"/>
      <c r="K17" s="261"/>
      <c r="L17" s="261"/>
      <c r="M17" s="261"/>
      <c r="N17" s="261"/>
      <c r="O17" s="261"/>
      <c r="P17" s="15"/>
      <c r="Q17" s="15"/>
      <c r="R17" s="15"/>
      <c r="S17" s="15"/>
      <c r="T17" s="15"/>
      <c r="U17" s="15"/>
    </row>
    <row r="18" spans="1:21" s="256" customFormat="1" ht="12.6" customHeight="1" x14ac:dyDescent="0.3">
      <c r="A18" s="433" t="s">
        <v>20</v>
      </c>
      <c r="B18" s="434">
        <v>2018</v>
      </c>
      <c r="C18" s="435">
        <v>2785081.7</v>
      </c>
      <c r="D18" s="436">
        <v>2771048.4</v>
      </c>
      <c r="E18" s="436">
        <v>484523.29999999993</v>
      </c>
      <c r="F18" s="436">
        <v>50195.000000000007</v>
      </c>
      <c r="G18" s="436">
        <v>1218048.2000000002</v>
      </c>
      <c r="H18" s="437">
        <v>226895.7</v>
      </c>
      <c r="J18" s="266"/>
      <c r="K18" s="266"/>
      <c r="L18" s="266"/>
      <c r="M18" s="266"/>
      <c r="N18" s="266"/>
      <c r="O18" s="266"/>
      <c r="P18" s="15"/>
      <c r="Q18" s="15"/>
      <c r="R18" s="15"/>
      <c r="S18" s="15"/>
      <c r="T18" s="15"/>
      <c r="U18" s="15"/>
    </row>
    <row r="19" spans="1:21" s="256" customFormat="1" ht="12.6" customHeight="1" x14ac:dyDescent="0.3">
      <c r="A19" s="438"/>
      <c r="B19" s="439">
        <v>2019</v>
      </c>
      <c r="C19" s="440">
        <v>2752647.9000000004</v>
      </c>
      <c r="D19" s="441">
        <v>2738661.8</v>
      </c>
      <c r="E19" s="441">
        <v>404781.9</v>
      </c>
      <c r="F19" s="441">
        <v>61396.7</v>
      </c>
      <c r="G19" s="441">
        <v>1156741.2</v>
      </c>
      <c r="H19" s="442">
        <v>211109.8</v>
      </c>
      <c r="J19" s="266"/>
      <c r="K19" s="266"/>
      <c r="L19" s="266"/>
      <c r="M19" s="266"/>
      <c r="N19" s="266"/>
      <c r="O19" s="266"/>
      <c r="P19" s="15"/>
      <c r="Q19" s="15"/>
      <c r="R19" s="15"/>
      <c r="S19" s="15"/>
      <c r="T19" s="15"/>
      <c r="U19" s="15"/>
    </row>
    <row r="20" spans="1:21" s="256" customFormat="1" ht="12.6" customHeight="1" x14ac:dyDescent="0.3">
      <c r="A20" s="438"/>
      <c r="B20" s="443">
        <v>2020</v>
      </c>
      <c r="C20" s="440">
        <v>3144856.0019999999</v>
      </c>
      <c r="D20" s="441">
        <v>3124262.1490000002</v>
      </c>
      <c r="E20" s="441">
        <v>423751.48499999999</v>
      </c>
      <c r="F20" s="441">
        <v>76197.47099999999</v>
      </c>
      <c r="G20" s="441">
        <v>1131476.4979999999</v>
      </c>
      <c r="H20" s="442">
        <v>189934.77400000003</v>
      </c>
      <c r="J20" s="266"/>
      <c r="K20" s="266"/>
      <c r="L20" s="266"/>
      <c r="M20" s="266"/>
      <c r="N20" s="266"/>
      <c r="O20" s="266"/>
      <c r="P20" s="15"/>
      <c r="Q20" s="15"/>
      <c r="R20" s="15"/>
      <c r="S20" s="15"/>
      <c r="T20" s="15"/>
      <c r="U20" s="15"/>
    </row>
    <row r="21" spans="1:21" s="256" customFormat="1" ht="12.6" customHeight="1" x14ac:dyDescent="0.3">
      <c r="A21" s="438"/>
      <c r="B21" s="444">
        <v>2021</v>
      </c>
      <c r="C21" s="445">
        <f>C26+C31+C36</f>
        <v>3047175.3</v>
      </c>
      <c r="D21" s="451">
        <f t="shared" ref="D21:H21" si="0">D26+D31+D36</f>
        <v>3024517.4000000004</v>
      </c>
      <c r="E21" s="451">
        <f t="shared" si="0"/>
        <v>474277.46100000013</v>
      </c>
      <c r="F21" s="451">
        <f t="shared" si="0"/>
        <v>66385.5</v>
      </c>
      <c r="G21" s="451">
        <f t="shared" si="0"/>
        <v>1213243.3280000002</v>
      </c>
      <c r="H21" s="449">
        <f t="shared" si="0"/>
        <v>180072.61100000003</v>
      </c>
      <c r="J21" s="266"/>
      <c r="K21" s="266"/>
      <c r="L21" s="266"/>
      <c r="M21" s="266"/>
      <c r="N21" s="266"/>
      <c r="O21" s="266"/>
      <c r="P21" s="15"/>
      <c r="Q21" s="15"/>
      <c r="R21" s="15"/>
      <c r="S21" s="15"/>
      <c r="T21" s="15"/>
      <c r="U21" s="15"/>
    </row>
    <row r="22" spans="1:21" s="256" customFormat="1" ht="12.6" customHeight="1" x14ac:dyDescent="0.3">
      <c r="A22" s="446"/>
      <c r="B22" s="447">
        <v>2022</v>
      </c>
      <c r="C22" s="448">
        <f>C27+C32+C37</f>
        <v>2207875.4</v>
      </c>
      <c r="D22" s="452">
        <f t="shared" ref="D22:H22" si="1">D27+D32+D37</f>
        <v>2179817</v>
      </c>
      <c r="E22" s="452">
        <f t="shared" si="1"/>
        <v>432317.1</v>
      </c>
      <c r="F22" s="452">
        <f t="shared" si="1"/>
        <v>55000.7</v>
      </c>
      <c r="G22" s="452">
        <f t="shared" si="1"/>
        <v>960444.5</v>
      </c>
      <c r="H22" s="450">
        <f t="shared" si="1"/>
        <v>143910.20000000001</v>
      </c>
      <c r="J22" s="266"/>
      <c r="K22" s="266"/>
      <c r="L22" s="266"/>
      <c r="M22" s="266"/>
      <c r="N22" s="266"/>
      <c r="O22" s="266"/>
      <c r="P22" s="15"/>
      <c r="Q22" s="15"/>
      <c r="R22" s="15"/>
      <c r="S22" s="15"/>
      <c r="T22" s="15"/>
      <c r="U22" s="15"/>
    </row>
    <row r="23" spans="1:21" s="255" customFormat="1" ht="12.6" customHeight="1" x14ac:dyDescent="0.3">
      <c r="A23" s="262" t="s">
        <v>19</v>
      </c>
      <c r="B23" s="297">
        <v>2018</v>
      </c>
      <c r="C23" s="263">
        <v>943540.3</v>
      </c>
      <c r="D23" s="264">
        <v>939954.70000000007</v>
      </c>
      <c r="E23" s="264">
        <v>143813.09999999998</v>
      </c>
      <c r="F23" s="264">
        <v>28612.300000000003</v>
      </c>
      <c r="G23" s="264">
        <v>463557.4</v>
      </c>
      <c r="H23" s="265">
        <v>80061.8</v>
      </c>
      <c r="J23" s="261"/>
      <c r="K23" s="261"/>
      <c r="L23" s="261"/>
      <c r="M23" s="261"/>
      <c r="N23" s="261"/>
      <c r="O23" s="261"/>
      <c r="P23" s="15"/>
      <c r="Q23" s="15"/>
      <c r="R23" s="15"/>
      <c r="S23" s="15"/>
      <c r="T23" s="15"/>
      <c r="U23" s="15"/>
    </row>
    <row r="24" spans="1:21" s="255" customFormat="1" ht="12.6" customHeight="1" x14ac:dyDescent="0.3">
      <c r="A24" s="267"/>
      <c r="B24" s="299">
        <v>2019</v>
      </c>
      <c r="C24" s="268">
        <v>914937.89999999991</v>
      </c>
      <c r="D24" s="269">
        <v>909863.20000000007</v>
      </c>
      <c r="E24" s="269">
        <v>122633.3</v>
      </c>
      <c r="F24" s="269">
        <v>39657.799999999996</v>
      </c>
      <c r="G24" s="269">
        <v>461501.1</v>
      </c>
      <c r="H24" s="270">
        <v>72579.3</v>
      </c>
      <c r="J24" s="261"/>
      <c r="K24" s="261"/>
      <c r="L24" s="261"/>
      <c r="M24" s="261"/>
      <c r="N24" s="261"/>
      <c r="O24" s="261"/>
      <c r="P24" s="15"/>
      <c r="Q24" s="15"/>
      <c r="R24" s="15"/>
      <c r="S24" s="15"/>
      <c r="T24" s="15"/>
      <c r="U24" s="15"/>
    </row>
    <row r="25" spans="1:21" s="255" customFormat="1" ht="12.6" customHeight="1" x14ac:dyDescent="0.3">
      <c r="A25" s="267"/>
      <c r="B25" s="300">
        <v>2020</v>
      </c>
      <c r="C25" s="268">
        <v>1116957.9080000001</v>
      </c>
      <c r="D25" s="269">
        <v>1110892.699</v>
      </c>
      <c r="E25" s="269">
        <v>132010.69400000002</v>
      </c>
      <c r="F25" s="269">
        <v>52236.967999999993</v>
      </c>
      <c r="G25" s="269">
        <v>483282.033</v>
      </c>
      <c r="H25" s="270">
        <v>57416.317999999999</v>
      </c>
      <c r="J25" s="261"/>
      <c r="K25" s="261"/>
      <c r="L25" s="261"/>
      <c r="M25" s="261"/>
      <c r="N25" s="261"/>
      <c r="O25" s="261"/>
      <c r="P25" s="15"/>
      <c r="Q25" s="15"/>
      <c r="R25" s="15"/>
      <c r="S25" s="15"/>
      <c r="T25" s="15"/>
      <c r="U25" s="15"/>
    </row>
    <row r="26" spans="1:21" s="255" customFormat="1" ht="12.6" customHeight="1" x14ac:dyDescent="0.3">
      <c r="A26" s="267"/>
      <c r="B26" s="271">
        <v>2021</v>
      </c>
      <c r="C26" s="268">
        <v>1073447.8</v>
      </c>
      <c r="D26" s="269">
        <v>1063860.6000000001</v>
      </c>
      <c r="E26" s="269">
        <v>132265.60500000004</v>
      </c>
      <c r="F26" s="269">
        <v>48559.7</v>
      </c>
      <c r="G26" s="269">
        <v>493556.2350000001</v>
      </c>
      <c r="H26" s="270">
        <v>51825.606</v>
      </c>
      <c r="J26" s="261"/>
      <c r="K26" s="261"/>
      <c r="L26" s="261"/>
      <c r="M26" s="261"/>
      <c r="N26" s="261"/>
      <c r="O26" s="261"/>
      <c r="P26" s="15"/>
      <c r="Q26" s="15"/>
      <c r="R26" s="15"/>
      <c r="S26" s="15"/>
      <c r="T26" s="15"/>
      <c r="U26" s="15"/>
    </row>
    <row r="27" spans="1:21" s="255" customFormat="1" ht="12.6" customHeight="1" x14ac:dyDescent="0.3">
      <c r="A27" s="267"/>
      <c r="B27" s="271">
        <v>2022</v>
      </c>
      <c r="C27" s="268">
        <v>764739.7</v>
      </c>
      <c r="D27" s="269">
        <v>753057.6</v>
      </c>
      <c r="E27" s="269">
        <v>131875.29999999999</v>
      </c>
      <c r="F27" s="269">
        <v>42440.7</v>
      </c>
      <c r="G27" s="269">
        <v>381745.3</v>
      </c>
      <c r="H27" s="270">
        <v>43866.3</v>
      </c>
      <c r="J27" s="261"/>
      <c r="K27" s="261"/>
      <c r="L27" s="261"/>
      <c r="M27" s="261"/>
      <c r="N27" s="261"/>
      <c r="O27" s="261"/>
      <c r="P27" s="15"/>
      <c r="Q27" s="15"/>
      <c r="R27" s="15"/>
      <c r="S27" s="15"/>
      <c r="T27" s="15"/>
      <c r="U27" s="15"/>
    </row>
    <row r="28" spans="1:21" s="256" customFormat="1" ht="12.6" customHeight="1" x14ac:dyDescent="0.3">
      <c r="A28" s="262" t="s">
        <v>18</v>
      </c>
      <c r="B28" s="297">
        <v>2018</v>
      </c>
      <c r="C28" s="263">
        <v>212957.9</v>
      </c>
      <c r="D28" s="264">
        <v>211924.10000000003</v>
      </c>
      <c r="E28" s="264">
        <v>40515.299999999996</v>
      </c>
      <c r="F28" s="264">
        <v>7229.4</v>
      </c>
      <c r="G28" s="264">
        <v>186449.09999999998</v>
      </c>
      <c r="H28" s="265">
        <v>71743.8</v>
      </c>
      <c r="J28" s="266"/>
      <c r="K28" s="266"/>
      <c r="L28" s="266"/>
      <c r="M28" s="266"/>
      <c r="N28" s="266"/>
      <c r="O28" s="266"/>
      <c r="P28" s="15"/>
      <c r="Q28" s="15"/>
      <c r="R28" s="15"/>
      <c r="S28" s="15"/>
      <c r="T28" s="15"/>
      <c r="U28" s="15"/>
    </row>
    <row r="29" spans="1:21" s="256" customFormat="1" ht="12.6" customHeight="1" x14ac:dyDescent="0.3">
      <c r="A29" s="267"/>
      <c r="B29" s="299">
        <v>2019</v>
      </c>
      <c r="C29" s="268">
        <v>224899.60000000003</v>
      </c>
      <c r="D29" s="269">
        <v>223940.5</v>
      </c>
      <c r="E29" s="269">
        <v>34973.799999999996</v>
      </c>
      <c r="F29" s="269">
        <v>6334.3000000000011</v>
      </c>
      <c r="G29" s="269">
        <v>183569.4</v>
      </c>
      <c r="H29" s="270">
        <v>67285.299999999988</v>
      </c>
      <c r="J29" s="266"/>
      <c r="K29" s="266"/>
      <c r="L29" s="266"/>
      <c r="M29" s="266"/>
      <c r="N29" s="266"/>
      <c r="O29" s="266"/>
      <c r="P29" s="15"/>
      <c r="Q29" s="15"/>
      <c r="R29" s="15"/>
      <c r="S29" s="15"/>
      <c r="T29" s="15"/>
      <c r="U29" s="15"/>
    </row>
    <row r="30" spans="1:21" s="256" customFormat="1" ht="12.6" customHeight="1" x14ac:dyDescent="0.3">
      <c r="A30" s="267"/>
      <c r="B30" s="300">
        <v>2020</v>
      </c>
      <c r="C30" s="268">
        <v>265360.84800000006</v>
      </c>
      <c r="D30" s="269">
        <v>263487.48600000009</v>
      </c>
      <c r="E30" s="269">
        <v>37973.931000000004</v>
      </c>
      <c r="F30" s="269">
        <v>4974.8119999999999</v>
      </c>
      <c r="G30" s="269">
        <v>186843.34899999999</v>
      </c>
      <c r="H30" s="270">
        <v>63660.737000000008</v>
      </c>
      <c r="J30" s="266"/>
      <c r="K30" s="266"/>
      <c r="L30" s="266"/>
      <c r="M30" s="266"/>
      <c r="N30" s="266"/>
      <c r="O30" s="266"/>
      <c r="P30" s="15"/>
      <c r="Q30" s="15"/>
      <c r="R30" s="15"/>
      <c r="S30" s="15"/>
      <c r="T30" s="15"/>
      <c r="U30" s="15"/>
    </row>
    <row r="31" spans="1:21" s="256" customFormat="1" ht="12.6" customHeight="1" x14ac:dyDescent="0.3">
      <c r="A31" s="267"/>
      <c r="B31" s="271">
        <v>2021</v>
      </c>
      <c r="C31" s="268">
        <v>237210.2</v>
      </c>
      <c r="D31" s="269">
        <v>235039.8</v>
      </c>
      <c r="E31" s="269">
        <v>39511.00299999999</v>
      </c>
      <c r="F31" s="269">
        <v>3015.5</v>
      </c>
      <c r="G31" s="269">
        <v>190675.60199999998</v>
      </c>
      <c r="H31" s="270">
        <v>63247.208000000021</v>
      </c>
      <c r="J31" s="266"/>
      <c r="K31" s="266"/>
      <c r="L31" s="266"/>
      <c r="M31" s="266"/>
      <c r="N31" s="266"/>
      <c r="O31" s="266"/>
      <c r="P31" s="15"/>
      <c r="Q31" s="15"/>
      <c r="R31" s="15"/>
      <c r="S31" s="15"/>
      <c r="T31" s="15"/>
      <c r="U31" s="15"/>
    </row>
    <row r="32" spans="1:21" s="256" customFormat="1" ht="12.6" customHeight="1" x14ac:dyDescent="0.3">
      <c r="A32" s="267"/>
      <c r="B32" s="271">
        <v>2022</v>
      </c>
      <c r="C32" s="268">
        <v>236518.39999999999</v>
      </c>
      <c r="D32" s="269">
        <v>232891.5</v>
      </c>
      <c r="E32" s="269">
        <v>37446.5</v>
      </c>
      <c r="F32" s="269">
        <v>2828.5</v>
      </c>
      <c r="G32" s="269">
        <v>177002.5</v>
      </c>
      <c r="H32" s="270">
        <v>56645.5</v>
      </c>
      <c r="J32" s="266"/>
      <c r="K32" s="266"/>
      <c r="L32" s="266"/>
      <c r="M32" s="266"/>
      <c r="N32" s="266"/>
      <c r="O32" s="266"/>
      <c r="P32" s="15"/>
      <c r="Q32" s="15"/>
      <c r="R32" s="15"/>
      <c r="S32" s="15"/>
      <c r="T32" s="15"/>
      <c r="U32" s="15"/>
    </row>
    <row r="33" spans="1:21" s="256" customFormat="1" ht="12.6" customHeight="1" collapsed="1" x14ac:dyDescent="0.3">
      <c r="A33" s="262" t="s">
        <v>17</v>
      </c>
      <c r="B33" s="297">
        <v>2018</v>
      </c>
      <c r="C33" s="263">
        <v>1628583.5000000002</v>
      </c>
      <c r="D33" s="264">
        <v>1619169.5999999999</v>
      </c>
      <c r="E33" s="264">
        <v>300194.89999999997</v>
      </c>
      <c r="F33" s="264">
        <v>14353.300000000001</v>
      </c>
      <c r="G33" s="264">
        <v>568041.70000000007</v>
      </c>
      <c r="H33" s="265">
        <v>75090.100000000006</v>
      </c>
      <c r="J33" s="266"/>
      <c r="K33" s="266"/>
      <c r="L33" s="266"/>
      <c r="M33" s="266"/>
      <c r="N33" s="266"/>
      <c r="O33" s="266"/>
      <c r="P33" s="15"/>
      <c r="Q33" s="15"/>
      <c r="R33" s="15"/>
      <c r="S33" s="15"/>
      <c r="T33" s="15"/>
      <c r="U33" s="15"/>
    </row>
    <row r="34" spans="1:21" s="256" customFormat="1" ht="12.6" customHeight="1" x14ac:dyDescent="0.3">
      <c r="A34" s="267"/>
      <c r="B34" s="299">
        <v>2019</v>
      </c>
      <c r="C34" s="268">
        <v>1612810.4000000004</v>
      </c>
      <c r="D34" s="269">
        <v>1604858.0999999996</v>
      </c>
      <c r="E34" s="269">
        <v>247174.8</v>
      </c>
      <c r="F34" s="269">
        <v>15404.6</v>
      </c>
      <c r="G34" s="269">
        <v>511670.7</v>
      </c>
      <c r="H34" s="270">
        <v>71245.200000000012</v>
      </c>
      <c r="J34" s="266"/>
      <c r="K34" s="266"/>
      <c r="L34" s="266"/>
      <c r="M34" s="266"/>
      <c r="N34" s="266"/>
      <c r="O34" s="266"/>
      <c r="P34" s="15"/>
      <c r="Q34" s="15"/>
      <c r="R34" s="15"/>
      <c r="S34" s="15"/>
      <c r="T34" s="15"/>
      <c r="U34" s="15"/>
    </row>
    <row r="35" spans="1:21" s="256" customFormat="1" ht="12.6" customHeight="1" x14ac:dyDescent="0.3">
      <c r="A35" s="267"/>
      <c r="B35" s="300">
        <v>2020</v>
      </c>
      <c r="C35" s="268">
        <v>1762537.2459999998</v>
      </c>
      <c r="D35" s="269">
        <v>1749881.9639999999</v>
      </c>
      <c r="E35" s="269">
        <v>253766.86</v>
      </c>
      <c r="F35" s="269">
        <v>18985.690999999999</v>
      </c>
      <c r="G35" s="269">
        <v>461351.11599999998</v>
      </c>
      <c r="H35" s="270">
        <v>68857.719000000012</v>
      </c>
      <c r="J35" s="266"/>
      <c r="K35" s="266"/>
      <c r="L35" s="266"/>
      <c r="M35" s="266"/>
      <c r="N35" s="266"/>
      <c r="O35" s="266"/>
      <c r="P35" s="15"/>
      <c r="Q35" s="15"/>
      <c r="R35" s="15"/>
      <c r="S35" s="15"/>
      <c r="T35" s="15"/>
      <c r="U35" s="15"/>
    </row>
    <row r="36" spans="1:21" s="256" customFormat="1" ht="12.6" customHeight="1" x14ac:dyDescent="0.3">
      <c r="A36" s="267"/>
      <c r="B36" s="271">
        <v>2021</v>
      </c>
      <c r="C36" s="268">
        <v>1736517.3</v>
      </c>
      <c r="D36" s="269">
        <v>1725617</v>
      </c>
      <c r="E36" s="269">
        <v>302500.85300000006</v>
      </c>
      <c r="F36" s="269">
        <v>14810.3</v>
      </c>
      <c r="G36" s="269">
        <v>529011.49100000004</v>
      </c>
      <c r="H36" s="270">
        <v>64999.797000000013</v>
      </c>
      <c r="J36" s="266"/>
      <c r="K36" s="266"/>
      <c r="L36" s="266"/>
      <c r="M36" s="266"/>
      <c r="N36" s="266"/>
      <c r="O36" s="266"/>
      <c r="P36" s="15"/>
      <c r="Q36" s="15"/>
      <c r="R36" s="15"/>
      <c r="S36" s="15"/>
      <c r="T36" s="15"/>
      <c r="U36" s="15"/>
    </row>
    <row r="37" spans="1:21" s="256" customFormat="1" ht="12.6" customHeight="1" x14ac:dyDescent="0.3">
      <c r="A37" s="267"/>
      <c r="B37" s="271">
        <v>2022</v>
      </c>
      <c r="C37" s="268">
        <v>1206617.3</v>
      </c>
      <c r="D37" s="269">
        <v>1193867.8999999999</v>
      </c>
      <c r="E37" s="269">
        <v>262995.3</v>
      </c>
      <c r="F37" s="269">
        <v>9731.5</v>
      </c>
      <c r="G37" s="269">
        <v>401696.7</v>
      </c>
      <c r="H37" s="270">
        <v>43398.400000000001</v>
      </c>
      <c r="J37" s="266"/>
      <c r="K37" s="266"/>
      <c r="L37" s="266"/>
      <c r="M37" s="266"/>
      <c r="N37" s="266"/>
      <c r="O37" s="266"/>
      <c r="P37" s="15"/>
      <c r="Q37" s="15"/>
      <c r="R37" s="15"/>
      <c r="S37" s="15"/>
      <c r="T37" s="15"/>
      <c r="U37" s="15"/>
    </row>
    <row r="38" spans="1:21" s="256" customFormat="1" ht="12.6" customHeight="1" collapsed="1" x14ac:dyDescent="0.3">
      <c r="A38" s="433" t="s">
        <v>16</v>
      </c>
      <c r="B38" s="434">
        <v>2018</v>
      </c>
      <c r="C38" s="435">
        <v>373184.29999999993</v>
      </c>
      <c r="D38" s="436">
        <v>370761.99999999994</v>
      </c>
      <c r="E38" s="436">
        <v>78547.5</v>
      </c>
      <c r="F38" s="436">
        <v>25383.200000000004</v>
      </c>
      <c r="G38" s="436" t="s">
        <v>157</v>
      </c>
      <c r="H38" s="437">
        <v>162193.29999999999</v>
      </c>
      <c r="J38" s="266"/>
      <c r="K38" s="266"/>
      <c r="L38" s="266"/>
      <c r="M38" s="266"/>
      <c r="N38" s="266"/>
      <c r="O38" s="266"/>
      <c r="P38" s="15"/>
      <c r="Q38" s="15"/>
      <c r="R38" s="15"/>
      <c r="S38" s="15"/>
      <c r="T38" s="15"/>
      <c r="U38" s="15"/>
    </row>
    <row r="39" spans="1:21" s="256" customFormat="1" ht="12.6" customHeight="1" x14ac:dyDescent="0.3">
      <c r="A39" s="438"/>
      <c r="B39" s="439">
        <v>2019</v>
      </c>
      <c r="C39" s="440">
        <v>411469.4</v>
      </c>
      <c r="D39" s="441">
        <v>408708.5</v>
      </c>
      <c r="E39" s="441">
        <v>68944.2</v>
      </c>
      <c r="F39" s="441">
        <v>27352.299999999996</v>
      </c>
      <c r="G39" s="441" t="s">
        <v>157</v>
      </c>
      <c r="H39" s="442">
        <v>179676</v>
      </c>
      <c r="J39" s="266"/>
      <c r="K39" s="266"/>
      <c r="L39" s="266"/>
      <c r="M39" s="266"/>
      <c r="N39" s="266"/>
      <c r="O39" s="266"/>
      <c r="P39" s="15"/>
      <c r="Q39" s="15"/>
      <c r="R39" s="15"/>
      <c r="S39" s="15"/>
      <c r="T39" s="15"/>
      <c r="U39" s="15"/>
    </row>
    <row r="40" spans="1:21" s="256" customFormat="1" ht="12.6" customHeight="1" x14ac:dyDescent="0.3">
      <c r="A40" s="438"/>
      <c r="B40" s="443">
        <v>2020</v>
      </c>
      <c r="C40" s="440">
        <v>399559.91399999993</v>
      </c>
      <c r="D40" s="441">
        <v>397662.42100000003</v>
      </c>
      <c r="E40" s="441">
        <v>70442.133000000002</v>
      </c>
      <c r="F40" s="441">
        <v>18955.953999999998</v>
      </c>
      <c r="G40" s="441">
        <v>13274.269</v>
      </c>
      <c r="H40" s="442">
        <v>177406.57700000002</v>
      </c>
      <c r="J40" s="266"/>
      <c r="K40" s="266"/>
      <c r="L40" s="266"/>
      <c r="M40" s="266"/>
      <c r="N40" s="266"/>
      <c r="O40" s="266"/>
      <c r="P40" s="15"/>
      <c r="Q40" s="15"/>
      <c r="R40" s="15"/>
      <c r="S40" s="15"/>
      <c r="T40" s="15"/>
      <c r="U40" s="15"/>
    </row>
    <row r="41" spans="1:21" s="256" customFormat="1" ht="12.6" customHeight="1" x14ac:dyDescent="0.3">
      <c r="A41" s="438"/>
      <c r="B41" s="444">
        <v>2021</v>
      </c>
      <c r="C41" s="445">
        <f>C46+C47</f>
        <v>182717.4</v>
      </c>
      <c r="D41" s="451">
        <f t="shared" ref="D41:H41" si="2">D46+D47</f>
        <v>180846</v>
      </c>
      <c r="E41" s="451">
        <f t="shared" si="2"/>
        <v>20357.439999999999</v>
      </c>
      <c r="F41" s="451">
        <f t="shared" si="2"/>
        <v>17684.2</v>
      </c>
      <c r="G41" s="451" t="s">
        <v>157</v>
      </c>
      <c r="H41" s="449">
        <f t="shared" si="2"/>
        <v>136068.37699999998</v>
      </c>
      <c r="J41" s="266"/>
      <c r="K41" s="266"/>
      <c r="L41" s="266"/>
      <c r="M41" s="266"/>
      <c r="N41" s="266"/>
      <c r="O41" s="266"/>
      <c r="P41" s="15"/>
      <c r="Q41" s="15"/>
      <c r="R41" s="15"/>
      <c r="S41" s="15"/>
      <c r="T41" s="15"/>
      <c r="U41" s="15"/>
    </row>
    <row r="42" spans="1:21" s="256" customFormat="1" ht="12.6" customHeight="1" x14ac:dyDescent="0.3">
      <c r="A42" s="446"/>
      <c r="B42" s="447">
        <v>2022</v>
      </c>
      <c r="C42" s="448">
        <f>C47+C52</f>
        <v>360730.4</v>
      </c>
      <c r="D42" s="452">
        <f t="shared" ref="D42:H42" si="3">D47+D52</f>
        <v>357001.5</v>
      </c>
      <c r="E42" s="452">
        <f t="shared" si="3"/>
        <v>68801.2</v>
      </c>
      <c r="F42" s="452">
        <f t="shared" si="3"/>
        <v>11704.9</v>
      </c>
      <c r="G42" s="452" t="s">
        <v>157</v>
      </c>
      <c r="H42" s="450">
        <f t="shared" si="3"/>
        <v>119584.9</v>
      </c>
      <c r="J42" s="266"/>
      <c r="K42" s="266"/>
      <c r="L42" s="266"/>
      <c r="M42" s="266"/>
      <c r="N42" s="266"/>
      <c r="O42" s="266"/>
      <c r="P42" s="15"/>
      <c r="Q42" s="15"/>
      <c r="R42" s="15"/>
      <c r="S42" s="15"/>
      <c r="T42" s="15"/>
      <c r="U42" s="15"/>
    </row>
    <row r="43" spans="1:21" s="255" customFormat="1" ht="12.6" customHeight="1" collapsed="1" x14ac:dyDescent="0.3">
      <c r="A43" s="262" t="s">
        <v>15</v>
      </c>
      <c r="B43" s="297">
        <v>2018</v>
      </c>
      <c r="C43" s="263">
        <v>90751.300000000017</v>
      </c>
      <c r="D43" s="264">
        <v>89586.599999999991</v>
      </c>
      <c r="E43" s="264">
        <v>13619.800000000003</v>
      </c>
      <c r="F43" s="264">
        <v>17896.100000000002</v>
      </c>
      <c r="G43" s="264" t="s">
        <v>157</v>
      </c>
      <c r="H43" s="265">
        <v>76029.599999999991</v>
      </c>
      <c r="J43" s="261"/>
      <c r="K43" s="261"/>
      <c r="L43" s="261"/>
      <c r="M43" s="261"/>
      <c r="N43" s="261"/>
      <c r="O43" s="261"/>
      <c r="P43" s="15"/>
      <c r="Q43" s="15"/>
      <c r="R43" s="15"/>
      <c r="S43" s="15"/>
      <c r="T43" s="15"/>
      <c r="U43" s="15"/>
    </row>
    <row r="44" spans="1:21" s="255" customFormat="1" ht="12.6" customHeight="1" x14ac:dyDescent="0.3">
      <c r="A44" s="267"/>
      <c r="B44" s="299">
        <v>2019</v>
      </c>
      <c r="C44" s="268">
        <v>101343</v>
      </c>
      <c r="D44" s="269">
        <v>100154</v>
      </c>
      <c r="E44" s="269">
        <v>10878.3</v>
      </c>
      <c r="F44" s="269">
        <v>18499.899999999998</v>
      </c>
      <c r="G44" s="269" t="s">
        <v>157</v>
      </c>
      <c r="H44" s="270">
        <v>74040.900000000009</v>
      </c>
      <c r="J44" s="261"/>
      <c r="K44" s="261"/>
      <c r="L44" s="261"/>
      <c r="M44" s="261"/>
      <c r="N44" s="261"/>
      <c r="O44" s="261"/>
      <c r="P44" s="15"/>
      <c r="Q44" s="15"/>
      <c r="R44" s="15"/>
      <c r="S44" s="15"/>
      <c r="T44" s="15"/>
      <c r="U44" s="15"/>
    </row>
    <row r="45" spans="1:21" s="255" customFormat="1" ht="12.6" customHeight="1" x14ac:dyDescent="0.3">
      <c r="A45" s="267"/>
      <c r="B45" s="300">
        <v>2020</v>
      </c>
      <c r="C45" s="268">
        <v>98773.664000000004</v>
      </c>
      <c r="D45" s="269">
        <v>98075.803</v>
      </c>
      <c r="E45" s="269">
        <v>9971.0639999999985</v>
      </c>
      <c r="F45" s="269">
        <v>13015.169999999998</v>
      </c>
      <c r="G45" s="269" t="s">
        <v>157</v>
      </c>
      <c r="H45" s="270">
        <v>76687.25</v>
      </c>
      <c r="J45" s="261"/>
      <c r="K45" s="261"/>
      <c r="L45" s="261"/>
      <c r="M45" s="261"/>
      <c r="N45" s="261"/>
      <c r="O45" s="261"/>
      <c r="P45" s="15"/>
      <c r="Q45" s="15"/>
      <c r="R45" s="15"/>
      <c r="S45" s="15"/>
      <c r="T45" s="15"/>
      <c r="U45" s="15"/>
    </row>
    <row r="46" spans="1:21" s="255" customFormat="1" ht="12.6" customHeight="1" x14ac:dyDescent="0.3">
      <c r="A46" s="267"/>
      <c r="B46" s="271">
        <v>2021</v>
      </c>
      <c r="C46" s="268">
        <v>87184.7</v>
      </c>
      <c r="D46" s="269">
        <v>86177.2</v>
      </c>
      <c r="E46" s="269">
        <v>9795.8399999999983</v>
      </c>
      <c r="F46" s="269">
        <v>8673.2000000000007</v>
      </c>
      <c r="G46" s="269" t="s">
        <v>157</v>
      </c>
      <c r="H46" s="270">
        <v>74267.676999999996</v>
      </c>
      <c r="J46" s="261"/>
      <c r="K46" s="261"/>
      <c r="L46" s="261"/>
      <c r="M46" s="261"/>
      <c r="N46" s="261"/>
      <c r="O46" s="261"/>
      <c r="P46" s="15"/>
      <c r="Q46" s="15"/>
      <c r="R46" s="15"/>
      <c r="S46" s="15"/>
      <c r="T46" s="15"/>
      <c r="U46" s="15"/>
    </row>
    <row r="47" spans="1:21" s="255" customFormat="1" ht="12.6" customHeight="1" x14ac:dyDescent="0.3">
      <c r="A47" s="267"/>
      <c r="B47" s="271">
        <v>2022</v>
      </c>
      <c r="C47" s="268">
        <v>95532.7</v>
      </c>
      <c r="D47" s="269">
        <v>94668.800000000003</v>
      </c>
      <c r="E47" s="269">
        <v>10561.6</v>
      </c>
      <c r="F47" s="269">
        <v>9011</v>
      </c>
      <c r="G47" s="516">
        <v>11153.7</v>
      </c>
      <c r="H47" s="270">
        <v>61800.7</v>
      </c>
      <c r="J47" s="261"/>
      <c r="K47" s="261"/>
      <c r="L47" s="261"/>
      <c r="M47" s="261"/>
      <c r="N47" s="261"/>
      <c r="O47" s="261"/>
      <c r="P47" s="15"/>
      <c r="Q47" s="15"/>
      <c r="R47" s="15"/>
      <c r="S47" s="15"/>
      <c r="T47" s="15"/>
      <c r="U47" s="15"/>
    </row>
    <row r="48" spans="1:21" s="256" customFormat="1" ht="12.6" customHeight="1" x14ac:dyDescent="0.3">
      <c r="A48" s="262" t="s">
        <v>14</v>
      </c>
      <c r="B48" s="297">
        <v>2018</v>
      </c>
      <c r="C48" s="263">
        <v>282432.99999999994</v>
      </c>
      <c r="D48" s="264">
        <v>281175.39999999997</v>
      </c>
      <c r="E48" s="264">
        <v>64927.7</v>
      </c>
      <c r="F48" s="264">
        <v>7487.1</v>
      </c>
      <c r="G48" s="264" t="s">
        <v>157</v>
      </c>
      <c r="H48" s="265">
        <v>86163.7</v>
      </c>
      <c r="J48" s="266"/>
      <c r="K48" s="266"/>
      <c r="L48" s="266"/>
      <c r="M48" s="266"/>
      <c r="N48" s="266"/>
      <c r="O48" s="266"/>
      <c r="P48" s="15"/>
      <c r="Q48" s="15"/>
      <c r="R48" s="15"/>
      <c r="S48" s="15"/>
      <c r="T48" s="15"/>
      <c r="U48" s="15"/>
    </row>
    <row r="49" spans="1:21" s="256" customFormat="1" ht="12.6" customHeight="1" x14ac:dyDescent="0.3">
      <c r="A49" s="267"/>
      <c r="B49" s="299">
        <v>2019</v>
      </c>
      <c r="C49" s="268">
        <v>310126.40000000002</v>
      </c>
      <c r="D49" s="269">
        <v>308554.5</v>
      </c>
      <c r="E49" s="269">
        <v>58065.9</v>
      </c>
      <c r="F49" s="269">
        <v>8852.3999999999978</v>
      </c>
      <c r="G49" s="269">
        <v>2896.3</v>
      </c>
      <c r="H49" s="270">
        <v>105635.1</v>
      </c>
      <c r="J49" s="266"/>
      <c r="K49" s="266"/>
      <c r="L49" s="266"/>
      <c r="M49" s="266"/>
      <c r="N49" s="266"/>
      <c r="O49" s="266"/>
      <c r="P49" s="15"/>
      <c r="Q49" s="15"/>
      <c r="R49" s="15"/>
      <c r="S49" s="15"/>
      <c r="T49" s="15"/>
      <c r="U49" s="15"/>
    </row>
    <row r="50" spans="1:21" s="256" customFormat="1" ht="12.6" customHeight="1" x14ac:dyDescent="0.3">
      <c r="A50" s="267"/>
      <c r="B50" s="300">
        <v>2020</v>
      </c>
      <c r="C50" s="268">
        <v>300786.24999999994</v>
      </c>
      <c r="D50" s="269">
        <v>299586.61800000002</v>
      </c>
      <c r="E50" s="269">
        <v>60471.068999999996</v>
      </c>
      <c r="F50" s="269">
        <v>5940.7839999999997</v>
      </c>
      <c r="G50" s="269" t="s">
        <v>157</v>
      </c>
      <c r="H50" s="270">
        <v>100719.32700000002</v>
      </c>
      <c r="J50" s="266"/>
      <c r="K50" s="266"/>
      <c r="L50" s="266"/>
      <c r="M50" s="266"/>
      <c r="N50" s="266"/>
      <c r="O50" s="266"/>
      <c r="P50" s="15"/>
      <c r="Q50" s="15"/>
      <c r="R50" s="15"/>
      <c r="S50" s="15"/>
      <c r="T50" s="15"/>
      <c r="U50" s="15"/>
    </row>
    <row r="51" spans="1:21" s="256" customFormat="1" ht="12.6" customHeight="1" x14ac:dyDescent="0.3">
      <c r="A51" s="267"/>
      <c r="B51" s="271">
        <v>2021</v>
      </c>
      <c r="C51" s="268">
        <v>275851.8</v>
      </c>
      <c r="D51" s="269">
        <v>274119.90000000002</v>
      </c>
      <c r="E51" s="269">
        <v>77462.808999999994</v>
      </c>
      <c r="F51" s="269">
        <v>4111</v>
      </c>
      <c r="G51" s="269">
        <v>5153.2800000000007</v>
      </c>
      <c r="H51" s="270">
        <v>93494.608999999953</v>
      </c>
      <c r="J51" s="266"/>
      <c r="K51" s="266"/>
      <c r="L51" s="266"/>
      <c r="M51" s="266"/>
      <c r="N51" s="266"/>
      <c r="O51" s="266"/>
      <c r="P51" s="15"/>
      <c r="Q51" s="15"/>
      <c r="R51" s="15"/>
      <c r="S51" s="15"/>
      <c r="T51" s="15"/>
      <c r="U51" s="15"/>
    </row>
    <row r="52" spans="1:21" s="256" customFormat="1" ht="12.6" customHeight="1" x14ac:dyDescent="0.3">
      <c r="A52" s="267"/>
      <c r="B52" s="271">
        <v>2022</v>
      </c>
      <c r="C52" s="268">
        <v>265197.7</v>
      </c>
      <c r="D52" s="269">
        <v>262332.7</v>
      </c>
      <c r="E52" s="269">
        <v>58239.6</v>
      </c>
      <c r="F52" s="269">
        <v>2693.9</v>
      </c>
      <c r="G52" s="516" t="s">
        <v>157</v>
      </c>
      <c r="H52" s="270">
        <v>57784.2</v>
      </c>
      <c r="J52" s="266"/>
      <c r="K52" s="266"/>
      <c r="L52" s="266"/>
      <c r="M52" s="266"/>
      <c r="N52" s="266"/>
      <c r="O52" s="266"/>
      <c r="P52" s="15"/>
      <c r="Q52" s="15"/>
      <c r="R52" s="15"/>
      <c r="S52" s="15"/>
      <c r="T52" s="15"/>
      <c r="U52" s="15"/>
    </row>
    <row r="53" spans="1:21" s="256" customFormat="1" ht="12.6" customHeight="1" collapsed="1" x14ac:dyDescent="0.3">
      <c r="A53" s="433" t="s">
        <v>13</v>
      </c>
      <c r="B53" s="434">
        <v>2018</v>
      </c>
      <c r="C53" s="435">
        <v>693021.29999999993</v>
      </c>
      <c r="D53" s="436">
        <v>689858.29999999993</v>
      </c>
      <c r="E53" s="436">
        <v>199634.3</v>
      </c>
      <c r="F53" s="436">
        <v>52896.800000000003</v>
      </c>
      <c r="G53" s="436" t="s">
        <v>158</v>
      </c>
      <c r="H53" s="437">
        <v>160203.30000000002</v>
      </c>
      <c r="J53" s="266"/>
      <c r="K53" s="266"/>
      <c r="L53" s="266"/>
      <c r="M53" s="266"/>
      <c r="N53" s="266"/>
      <c r="O53" s="266"/>
      <c r="P53" s="15"/>
      <c r="Q53" s="15"/>
      <c r="R53" s="15"/>
      <c r="S53" s="15"/>
      <c r="T53" s="15"/>
      <c r="U53" s="15"/>
    </row>
    <row r="54" spans="1:21" s="256" customFormat="1" ht="12.6" customHeight="1" x14ac:dyDescent="0.3">
      <c r="A54" s="438"/>
      <c r="B54" s="439">
        <v>2019</v>
      </c>
      <c r="C54" s="440">
        <v>763118.89999999991</v>
      </c>
      <c r="D54" s="441">
        <v>760518.79999999993</v>
      </c>
      <c r="E54" s="441">
        <v>171084.79999999999</v>
      </c>
      <c r="F54" s="441">
        <v>53114.400000000009</v>
      </c>
      <c r="G54" s="441" t="s">
        <v>157</v>
      </c>
      <c r="H54" s="442">
        <v>163885.79999999999</v>
      </c>
      <c r="J54" s="266"/>
      <c r="K54" s="266"/>
      <c r="L54" s="266"/>
      <c r="M54" s="266"/>
      <c r="N54" s="266"/>
      <c r="O54" s="266"/>
      <c r="P54" s="15"/>
      <c r="Q54" s="15"/>
      <c r="R54" s="15"/>
      <c r="S54" s="15"/>
      <c r="T54" s="15"/>
      <c r="U54" s="15"/>
    </row>
    <row r="55" spans="1:21" s="256" customFormat="1" ht="12.6" customHeight="1" x14ac:dyDescent="0.3">
      <c r="A55" s="438"/>
      <c r="B55" s="443">
        <v>2020</v>
      </c>
      <c r="C55" s="440">
        <v>826293</v>
      </c>
      <c r="D55" s="441">
        <v>824675.88</v>
      </c>
      <c r="E55" s="441">
        <v>193492.49600000001</v>
      </c>
      <c r="F55" s="441">
        <v>38567.400999999998</v>
      </c>
      <c r="G55" s="441">
        <v>23590.856</v>
      </c>
      <c r="H55" s="442">
        <v>166499.61300000001</v>
      </c>
      <c r="J55" s="266"/>
      <c r="K55" s="266"/>
      <c r="L55" s="266"/>
      <c r="M55" s="266"/>
      <c r="N55" s="266"/>
      <c r="O55" s="266"/>
      <c r="P55" s="15"/>
      <c r="Q55" s="15"/>
      <c r="R55" s="15"/>
      <c r="S55" s="15"/>
      <c r="T55" s="15"/>
      <c r="U55" s="15"/>
    </row>
    <row r="56" spans="1:21" s="256" customFormat="1" ht="12.6" customHeight="1" x14ac:dyDescent="0.3">
      <c r="A56" s="438"/>
      <c r="B56" s="444">
        <v>2021</v>
      </c>
      <c r="C56" s="445">
        <f>C61+C66</f>
        <v>724358.3</v>
      </c>
      <c r="D56" s="451">
        <f t="shared" ref="D56:H56" si="4">D61+D66</f>
        <v>722114.60000000009</v>
      </c>
      <c r="E56" s="451">
        <f t="shared" si="4"/>
        <v>200909.28000000003</v>
      </c>
      <c r="F56" s="451">
        <f t="shared" si="4"/>
        <v>31829.8</v>
      </c>
      <c r="G56" s="451" t="s">
        <v>157</v>
      </c>
      <c r="H56" s="449">
        <f t="shared" si="4"/>
        <v>161599.55899999998</v>
      </c>
      <c r="J56" s="266"/>
      <c r="K56" s="266"/>
      <c r="L56" s="266"/>
      <c r="M56" s="266"/>
      <c r="N56" s="266"/>
      <c r="O56" s="266"/>
      <c r="P56" s="15"/>
      <c r="Q56" s="15"/>
      <c r="R56" s="15"/>
      <c r="S56" s="15"/>
      <c r="T56" s="15"/>
      <c r="U56" s="15"/>
    </row>
    <row r="57" spans="1:21" s="256" customFormat="1" ht="12.6" customHeight="1" x14ac:dyDescent="0.3">
      <c r="A57" s="446"/>
      <c r="B57" s="447">
        <v>2022</v>
      </c>
      <c r="C57" s="448">
        <f>C62+C67</f>
        <v>672722.60000000009</v>
      </c>
      <c r="D57" s="452">
        <f t="shared" ref="D57:H57" si="5">D62+D67</f>
        <v>668071.80000000005</v>
      </c>
      <c r="E57" s="452">
        <f t="shared" si="5"/>
        <v>185950.2</v>
      </c>
      <c r="F57" s="452">
        <f t="shared" si="5"/>
        <v>26738</v>
      </c>
      <c r="G57" s="452" t="s">
        <v>157</v>
      </c>
      <c r="H57" s="450">
        <f t="shared" si="5"/>
        <v>128591.29999999999</v>
      </c>
      <c r="J57" s="266"/>
      <c r="K57" s="266"/>
      <c r="L57" s="266"/>
      <c r="M57" s="266"/>
      <c r="N57" s="266"/>
      <c r="O57" s="266"/>
      <c r="P57" s="15"/>
      <c r="Q57" s="15"/>
      <c r="R57" s="15"/>
      <c r="S57" s="15"/>
      <c r="T57" s="15"/>
      <c r="U57" s="15"/>
    </row>
    <row r="58" spans="1:21" s="255" customFormat="1" ht="12.6" customHeight="1" collapsed="1" x14ac:dyDescent="0.3">
      <c r="A58" s="262" t="s">
        <v>12</v>
      </c>
      <c r="B58" s="297">
        <v>2018</v>
      </c>
      <c r="C58" s="263">
        <v>194338.8</v>
      </c>
      <c r="D58" s="264">
        <v>192497.19999999998</v>
      </c>
      <c r="E58" s="264">
        <v>38971.299999999996</v>
      </c>
      <c r="F58" s="264">
        <v>42890</v>
      </c>
      <c r="G58" s="264" t="s">
        <v>158</v>
      </c>
      <c r="H58" s="265">
        <v>114034.90000000001</v>
      </c>
      <c r="J58" s="261"/>
      <c r="K58" s="261"/>
      <c r="L58" s="261"/>
      <c r="M58" s="261"/>
      <c r="N58" s="261"/>
      <c r="O58" s="261"/>
      <c r="P58" s="15"/>
      <c r="Q58" s="15"/>
      <c r="R58" s="15"/>
      <c r="S58" s="15"/>
      <c r="T58" s="15"/>
      <c r="U58" s="15"/>
    </row>
    <row r="59" spans="1:21" s="255" customFormat="1" ht="12.6" customHeight="1" x14ac:dyDescent="0.3">
      <c r="A59" s="267"/>
      <c r="B59" s="299">
        <v>2019</v>
      </c>
      <c r="C59" s="268">
        <v>200918.69999999998</v>
      </c>
      <c r="D59" s="269">
        <v>199236</v>
      </c>
      <c r="E59" s="269">
        <v>34784.800000000003</v>
      </c>
      <c r="F59" s="269">
        <v>43619.400000000009</v>
      </c>
      <c r="G59" s="269" t="s">
        <v>158</v>
      </c>
      <c r="H59" s="270">
        <v>111007.69999999998</v>
      </c>
      <c r="J59" s="261"/>
      <c r="K59" s="261"/>
      <c r="L59" s="261"/>
      <c r="M59" s="261"/>
      <c r="N59" s="261"/>
      <c r="O59" s="261"/>
      <c r="P59" s="15"/>
      <c r="Q59" s="15"/>
      <c r="R59" s="15"/>
      <c r="S59" s="15"/>
      <c r="T59" s="15"/>
      <c r="U59" s="15"/>
    </row>
    <row r="60" spans="1:21" s="255" customFormat="1" ht="12.6" customHeight="1" x14ac:dyDescent="0.3">
      <c r="A60" s="267"/>
      <c r="B60" s="300">
        <v>2020</v>
      </c>
      <c r="C60" s="268">
        <v>212289.315</v>
      </c>
      <c r="D60" s="269">
        <v>211531.50200000001</v>
      </c>
      <c r="E60" s="269">
        <v>38529.374999999993</v>
      </c>
      <c r="F60" s="269">
        <v>33494.202999999994</v>
      </c>
      <c r="G60" s="269" t="s">
        <v>158</v>
      </c>
      <c r="H60" s="270">
        <v>110726.666</v>
      </c>
      <c r="J60" s="261"/>
      <c r="K60" s="261"/>
      <c r="L60" s="261"/>
      <c r="M60" s="261"/>
      <c r="N60" s="261"/>
      <c r="O60" s="261"/>
      <c r="P60" s="15"/>
      <c r="Q60" s="15"/>
      <c r="R60" s="15"/>
      <c r="S60" s="15"/>
      <c r="T60" s="15"/>
      <c r="U60" s="15"/>
    </row>
    <row r="61" spans="1:21" s="255" customFormat="1" ht="12.6" customHeight="1" x14ac:dyDescent="0.3">
      <c r="A61" s="267"/>
      <c r="B61" s="271">
        <v>2021</v>
      </c>
      <c r="C61" s="268">
        <v>179487.3</v>
      </c>
      <c r="D61" s="269">
        <v>178388.7</v>
      </c>
      <c r="E61" s="269">
        <v>35554.013000000006</v>
      </c>
      <c r="F61" s="269">
        <v>26901.1</v>
      </c>
      <c r="G61" s="269" t="s">
        <v>157</v>
      </c>
      <c r="H61" s="270">
        <v>114061.92399999998</v>
      </c>
      <c r="J61" s="261"/>
      <c r="K61" s="261"/>
      <c r="L61" s="261"/>
      <c r="M61" s="261"/>
      <c r="N61" s="261"/>
      <c r="O61" s="261"/>
      <c r="P61" s="15"/>
      <c r="Q61" s="15"/>
      <c r="R61" s="15"/>
      <c r="S61" s="15"/>
      <c r="T61" s="15"/>
      <c r="U61" s="15"/>
    </row>
    <row r="62" spans="1:21" s="255" customFormat="1" ht="12.6" customHeight="1" x14ac:dyDescent="0.3">
      <c r="A62" s="267"/>
      <c r="B62" s="271">
        <v>2022</v>
      </c>
      <c r="C62" s="268">
        <v>197148.2</v>
      </c>
      <c r="D62" s="269">
        <v>193960.3</v>
      </c>
      <c r="E62" s="269">
        <v>36141.699999999997</v>
      </c>
      <c r="F62" s="269">
        <v>23547</v>
      </c>
      <c r="G62" s="516" t="s">
        <v>157</v>
      </c>
      <c r="H62" s="270">
        <v>90361.9</v>
      </c>
      <c r="J62" s="261"/>
      <c r="K62" s="261"/>
      <c r="L62" s="261"/>
      <c r="M62" s="261"/>
      <c r="N62" s="261"/>
      <c r="O62" s="261"/>
      <c r="P62" s="15"/>
      <c r="Q62" s="15"/>
      <c r="R62" s="15"/>
      <c r="S62" s="15"/>
      <c r="T62" s="15"/>
      <c r="U62" s="15"/>
    </row>
    <row r="63" spans="1:21" s="256" customFormat="1" ht="12.6" customHeight="1" x14ac:dyDescent="0.3">
      <c r="A63" s="262" t="s">
        <v>9</v>
      </c>
      <c r="B63" s="297">
        <v>2018</v>
      </c>
      <c r="C63" s="263">
        <v>498682.49999999994</v>
      </c>
      <c r="D63" s="264">
        <v>497361.1</v>
      </c>
      <c r="E63" s="264">
        <v>160663</v>
      </c>
      <c r="F63" s="264">
        <v>10006.799999999999</v>
      </c>
      <c r="G63" s="264" t="s">
        <v>158</v>
      </c>
      <c r="H63" s="265">
        <v>46168.4</v>
      </c>
      <c r="J63" s="266"/>
      <c r="K63" s="266"/>
      <c r="L63" s="266"/>
      <c r="M63" s="266"/>
      <c r="N63" s="266"/>
      <c r="O63" s="266"/>
      <c r="P63" s="15"/>
      <c r="Q63" s="15"/>
      <c r="R63" s="15"/>
      <c r="S63" s="15"/>
      <c r="T63" s="15"/>
      <c r="U63" s="15"/>
    </row>
    <row r="64" spans="1:21" s="256" customFormat="1" ht="12.6" customHeight="1" x14ac:dyDescent="0.3">
      <c r="A64" s="267"/>
      <c r="B64" s="299">
        <v>2019</v>
      </c>
      <c r="C64" s="268">
        <v>562200.19999999995</v>
      </c>
      <c r="D64" s="269">
        <v>561282.79999999993</v>
      </c>
      <c r="E64" s="269">
        <v>136300</v>
      </c>
      <c r="F64" s="269">
        <v>9495</v>
      </c>
      <c r="G64" s="269" t="s">
        <v>157</v>
      </c>
      <c r="H64" s="270">
        <v>52878.1</v>
      </c>
      <c r="J64" s="266"/>
      <c r="K64" s="266"/>
      <c r="L64" s="266"/>
      <c r="M64" s="266"/>
      <c r="N64" s="266"/>
      <c r="O64" s="266"/>
      <c r="P64" s="15"/>
      <c r="Q64" s="15"/>
      <c r="R64" s="15"/>
      <c r="S64" s="15"/>
      <c r="T64" s="15"/>
      <c r="U64" s="15"/>
    </row>
    <row r="65" spans="1:21" s="256" customFormat="1" ht="12.6" customHeight="1" x14ac:dyDescent="0.3">
      <c r="A65" s="267"/>
      <c r="B65" s="300">
        <v>2020</v>
      </c>
      <c r="C65" s="268">
        <v>614003.68499999994</v>
      </c>
      <c r="D65" s="269">
        <v>613144.37800000003</v>
      </c>
      <c r="E65" s="269">
        <v>154963.12100000001</v>
      </c>
      <c r="F65" s="269">
        <v>5073.1980000000003</v>
      </c>
      <c r="G65" s="269">
        <v>23590.856</v>
      </c>
      <c r="H65" s="270">
        <v>55772.947</v>
      </c>
      <c r="J65" s="266"/>
      <c r="K65" s="266"/>
      <c r="L65" s="266"/>
      <c r="M65" s="266"/>
      <c r="N65" s="266"/>
      <c r="O65" s="266"/>
      <c r="P65" s="15"/>
      <c r="Q65" s="15"/>
      <c r="R65" s="15"/>
      <c r="S65" s="15"/>
      <c r="T65" s="15"/>
      <c r="U65" s="15"/>
    </row>
    <row r="66" spans="1:21" s="256" customFormat="1" ht="12.6" customHeight="1" x14ac:dyDescent="0.3">
      <c r="A66" s="267"/>
      <c r="B66" s="271">
        <v>2021</v>
      </c>
      <c r="C66" s="268">
        <v>544871</v>
      </c>
      <c r="D66" s="269">
        <v>543725.9</v>
      </c>
      <c r="E66" s="269">
        <v>165355.26700000002</v>
      </c>
      <c r="F66" s="269">
        <v>4928.7</v>
      </c>
      <c r="G66" s="269">
        <v>37808.143999999993</v>
      </c>
      <c r="H66" s="270">
        <v>47537.635000000002</v>
      </c>
      <c r="J66" s="266"/>
      <c r="K66" s="266"/>
      <c r="L66" s="266"/>
      <c r="M66" s="266"/>
      <c r="N66" s="266"/>
      <c r="O66" s="266"/>
      <c r="P66" s="15"/>
      <c r="Q66" s="15"/>
      <c r="R66" s="15"/>
      <c r="S66" s="15"/>
      <c r="T66" s="15"/>
      <c r="U66" s="15"/>
    </row>
    <row r="67" spans="1:21" s="256" customFormat="1" ht="12.6" customHeight="1" x14ac:dyDescent="0.3">
      <c r="A67" s="267"/>
      <c r="B67" s="271">
        <v>2022</v>
      </c>
      <c r="C67" s="268">
        <v>475574.4</v>
      </c>
      <c r="D67" s="269">
        <v>474111.5</v>
      </c>
      <c r="E67" s="269">
        <v>149808.5</v>
      </c>
      <c r="F67" s="269">
        <v>3191</v>
      </c>
      <c r="G67" s="269">
        <v>39820.800000000003</v>
      </c>
      <c r="H67" s="270">
        <v>38229.4</v>
      </c>
      <c r="J67" s="266"/>
      <c r="K67" s="266"/>
      <c r="L67" s="266"/>
      <c r="M67" s="266"/>
      <c r="N67" s="266"/>
      <c r="O67" s="266"/>
      <c r="P67" s="15"/>
      <c r="Q67" s="15"/>
      <c r="R67" s="15"/>
      <c r="S67" s="15"/>
      <c r="T67" s="15"/>
      <c r="U67" s="15"/>
    </row>
    <row r="68" spans="1:21" s="92" customFormat="1" ht="15.6" x14ac:dyDescent="0.25">
      <c r="A68" s="97"/>
      <c r="B68" s="96"/>
      <c r="C68" s="95"/>
      <c r="D68" s="95"/>
      <c r="E68" s="95"/>
      <c r="F68" s="95"/>
      <c r="G68" s="95"/>
      <c r="H68" s="95"/>
      <c r="J68" s="94"/>
      <c r="K68" s="94"/>
      <c r="L68" s="94"/>
      <c r="M68" s="94"/>
      <c r="N68" s="94"/>
      <c r="O68" s="94"/>
      <c r="P68" s="93"/>
      <c r="Q68" s="93"/>
      <c r="R68" s="93"/>
      <c r="S68" s="93"/>
      <c r="T68" s="93"/>
      <c r="U68" s="93"/>
    </row>
    <row r="69" spans="1:21" ht="12.6" customHeight="1" x14ac:dyDescent="0.2">
      <c r="A69" s="258" t="s">
        <v>4304</v>
      </c>
    </row>
    <row r="70" spans="1:21" ht="12.6" customHeight="1" x14ac:dyDescent="0.2">
      <c r="A70" s="432" t="s">
        <v>4305</v>
      </c>
    </row>
    <row r="71" spans="1:21" ht="12.6" customHeight="1" x14ac:dyDescent="0.3">
      <c r="A71" s="91"/>
    </row>
    <row r="73" spans="1:21" ht="12.6" hidden="1" customHeight="1" outlineLevel="1" x14ac:dyDescent="0.2">
      <c r="A73" s="258" t="s">
        <v>6</v>
      </c>
      <c r="C73" s="90"/>
      <c r="D73" s="90"/>
      <c r="E73" s="90"/>
      <c r="F73" s="90"/>
      <c r="G73" s="90"/>
      <c r="H73" s="90"/>
      <c r="J73" s="90"/>
      <c r="K73" s="90"/>
      <c r="L73" s="90"/>
      <c r="M73" s="90"/>
      <c r="N73" s="90"/>
      <c r="O73" s="90"/>
    </row>
    <row r="74" spans="1:21" ht="12.6" hidden="1" customHeight="1" outlineLevel="1" x14ac:dyDescent="0.2">
      <c r="A74" s="258" t="s">
        <v>5</v>
      </c>
      <c r="B74" s="319">
        <v>2001</v>
      </c>
      <c r="C74" s="81" t="e">
        <f>MIN(C18,C28,C33,C38,C48,C53,C63,#REF!)</f>
        <v>#REF!</v>
      </c>
      <c r="D74" s="81" t="e">
        <f>MIN(D18,D28,D33,D38,D48,D53,D63,#REF!)</f>
        <v>#REF!</v>
      </c>
      <c r="E74" s="81" t="e">
        <f>MIN(E18,E28,E33,E38,E48,E53,E63,#REF!)</f>
        <v>#REF!</v>
      </c>
      <c r="F74" s="81" t="e">
        <f>MIN(F18,F28,F33,F38,F48,F53,F63,#REF!)</f>
        <v>#REF!</v>
      </c>
      <c r="G74" s="81" t="e">
        <f>MIN(G18,G28,G33,G38,G48,G53,G63,#REF!)</f>
        <v>#REF!</v>
      </c>
      <c r="H74" s="81" t="e">
        <f>MIN(H18,H28,H33,H38,H48,H53,H63,#REF!)</f>
        <v>#REF!</v>
      </c>
      <c r="J74" s="81"/>
      <c r="K74" s="81"/>
      <c r="L74" s="81"/>
      <c r="M74" s="81"/>
      <c r="N74" s="81"/>
      <c r="O74" s="81"/>
    </row>
    <row r="75" spans="1:21" ht="12.6" hidden="1" customHeight="1" outlineLevel="1" x14ac:dyDescent="0.2">
      <c r="A75" s="258" t="s">
        <v>5</v>
      </c>
      <c r="B75" s="338">
        <v>2002</v>
      </c>
      <c r="C75" s="81" t="e">
        <f>MIN(C19,C29,C34,C39,C49,C54,C64,#REF!)</f>
        <v>#REF!</v>
      </c>
      <c r="D75" s="81" t="e">
        <f>MIN(D19,D29,D34,D39,D49,D54,D64,#REF!)</f>
        <v>#REF!</v>
      </c>
      <c r="E75" s="81" t="e">
        <f>MIN(E19,E29,E34,E39,E49,E54,E64,#REF!)</f>
        <v>#REF!</v>
      </c>
      <c r="F75" s="81" t="e">
        <f>MIN(F19,F29,F34,F39,F49,F54,F64,#REF!)</f>
        <v>#REF!</v>
      </c>
      <c r="G75" s="81" t="e">
        <f>MIN(G19,G29,G34,G39,G49,G54,G64,#REF!)</f>
        <v>#REF!</v>
      </c>
      <c r="H75" s="81" t="e">
        <f>MIN(H19,H29,H34,H39,H49,H54,H64,#REF!)</f>
        <v>#REF!</v>
      </c>
      <c r="J75" s="81"/>
      <c r="K75" s="81"/>
      <c r="L75" s="81"/>
      <c r="M75" s="81"/>
      <c r="N75" s="81"/>
      <c r="O75" s="81"/>
    </row>
    <row r="76" spans="1:21" ht="12.6" hidden="1" customHeight="1" outlineLevel="1" x14ac:dyDescent="0.2">
      <c r="A76" s="258" t="s">
        <v>5</v>
      </c>
      <c r="B76" s="339">
        <v>2003</v>
      </c>
      <c r="C76" s="81" t="e">
        <f>MIN(C20,C30,C35,C40,C50,C55,C65,#REF!)</f>
        <v>#REF!</v>
      </c>
      <c r="D76" s="81" t="e">
        <f>MIN(D20,D30,D35,D40,D50,D55,D65,#REF!)</f>
        <v>#REF!</v>
      </c>
      <c r="E76" s="81" t="e">
        <f>MIN(E20,E30,E35,E40,E50,E55,E65,#REF!)</f>
        <v>#REF!</v>
      </c>
      <c r="F76" s="81" t="e">
        <f>MIN(F20,F30,F35,F40,F50,F55,F65,#REF!)</f>
        <v>#REF!</v>
      </c>
      <c r="G76" s="81" t="e">
        <f>MIN(G20,G30,G35,G40,G50,G55,G65,#REF!)</f>
        <v>#REF!</v>
      </c>
      <c r="H76" s="81" t="e">
        <f>MIN(H20,H30,H35,H40,H50,H55,H65,#REF!)</f>
        <v>#REF!</v>
      </c>
      <c r="J76" s="81"/>
      <c r="K76" s="81"/>
      <c r="L76" s="81"/>
      <c r="M76" s="81"/>
      <c r="N76" s="81"/>
      <c r="O76" s="81"/>
    </row>
    <row r="77" spans="1:21" ht="12.6" hidden="1" customHeight="1" outlineLevel="1" x14ac:dyDescent="0.2">
      <c r="A77" s="258" t="s">
        <v>5</v>
      </c>
      <c r="B77" s="322">
        <v>2004</v>
      </c>
      <c r="C77" s="81" t="e">
        <f>MIN(C21,C31,C36,C41,C51,C56,C66,#REF!)</f>
        <v>#REF!</v>
      </c>
      <c r="D77" s="81" t="e">
        <f>MIN(D21,D31,D36,D41,D51,D56,D66,#REF!)</f>
        <v>#REF!</v>
      </c>
      <c r="E77" s="81" t="e">
        <f>MIN(E21,E31,E36,E41,E51,E56,E66,#REF!)</f>
        <v>#REF!</v>
      </c>
      <c r="F77" s="81" t="e">
        <f>MIN(F21,F31,F36,F41,F51,F56,F66,#REF!)</f>
        <v>#REF!</v>
      </c>
      <c r="G77" s="81" t="e">
        <f>MIN(G21,G31,G36,G41,G51,G56,G66,#REF!)</f>
        <v>#REF!</v>
      </c>
      <c r="H77" s="81" t="e">
        <f>MIN(H21,H31,H36,H41,H51,H56,H66,#REF!)</f>
        <v>#REF!</v>
      </c>
      <c r="J77" s="81"/>
      <c r="K77" s="81"/>
      <c r="L77" s="81"/>
      <c r="M77" s="81"/>
      <c r="N77" s="81"/>
      <c r="O77" s="81"/>
    </row>
    <row r="78" spans="1:21" ht="12.6" hidden="1" customHeight="1" outlineLevel="1" x14ac:dyDescent="0.2">
      <c r="A78" s="258" t="s">
        <v>5</v>
      </c>
      <c r="B78" s="322">
        <v>2005</v>
      </c>
      <c r="C78" s="81" t="e">
        <f>MIN(C22,C32,C37,C42,C52,C57,C67,#REF!)</f>
        <v>#REF!</v>
      </c>
      <c r="D78" s="81" t="e">
        <f>MIN(D22,D32,D37,D42,D52,D57,D67,#REF!)</f>
        <v>#REF!</v>
      </c>
      <c r="E78" s="81" t="e">
        <f>MIN(E22,E32,E37,E42,E52,E57,E67,#REF!)</f>
        <v>#REF!</v>
      </c>
      <c r="F78" s="81" t="e">
        <f>MIN(F22,F32,F37,F42,F52,F57,F67,#REF!)</f>
        <v>#REF!</v>
      </c>
      <c r="G78" s="81" t="e">
        <f>MIN(G22,G32,G37,G42,G52,G57,G67,#REF!)</f>
        <v>#REF!</v>
      </c>
      <c r="H78" s="81" t="e">
        <f>MIN(H22,H32,H37,H42,H52,H57,H67,#REF!)</f>
        <v>#REF!</v>
      </c>
      <c r="J78" s="81"/>
      <c r="K78" s="81"/>
      <c r="L78" s="81"/>
      <c r="M78" s="81"/>
      <c r="N78" s="81"/>
      <c r="O78" s="81"/>
    </row>
    <row r="79" spans="1:21" ht="12.6" hidden="1" customHeight="1" outlineLevel="1" x14ac:dyDescent="0.2">
      <c r="A79" s="258" t="s">
        <v>4</v>
      </c>
      <c r="B79" s="319">
        <v>2001</v>
      </c>
      <c r="C79" s="81" t="e">
        <f>MAX(C18,C28,C33,C38,C48,C53,C63,#REF!)</f>
        <v>#REF!</v>
      </c>
      <c r="D79" s="81" t="e">
        <f>MAX(D18,D28,D33,D38,D48,D53,D63,#REF!)</f>
        <v>#REF!</v>
      </c>
      <c r="E79" s="81" t="e">
        <f>MAX(E18,E28,E33,E38,E48,E53,E63,#REF!)</f>
        <v>#REF!</v>
      </c>
      <c r="F79" s="81" t="e">
        <f>MAX(F18,F28,F33,F38,F48,F53,F63,#REF!)</f>
        <v>#REF!</v>
      </c>
      <c r="G79" s="81" t="e">
        <f>MAX(G18,G28,G33,G38,G48,G53,G63,#REF!)</f>
        <v>#REF!</v>
      </c>
      <c r="H79" s="81" t="e">
        <f>MAX(H18,H28,H33,H38,H48,H53,H63,#REF!)</f>
        <v>#REF!</v>
      </c>
      <c r="J79" s="81"/>
      <c r="K79" s="81"/>
      <c r="L79" s="81"/>
      <c r="M79" s="81"/>
      <c r="N79" s="81"/>
      <c r="O79" s="81"/>
    </row>
    <row r="80" spans="1:21" ht="12.6" hidden="1" customHeight="1" outlineLevel="1" x14ac:dyDescent="0.2">
      <c r="A80" s="258" t="s">
        <v>4</v>
      </c>
      <c r="B80" s="338">
        <v>2002</v>
      </c>
      <c r="C80" s="81" t="e">
        <f>MAX(C19,C29,C34,C39,C49,C54,C64,#REF!)</f>
        <v>#REF!</v>
      </c>
      <c r="D80" s="81" t="e">
        <f>MAX(D19,D29,D34,D39,D49,D54,D64,#REF!)</f>
        <v>#REF!</v>
      </c>
      <c r="E80" s="81" t="e">
        <f>MAX(E19,E29,E34,E39,E49,E54,E64,#REF!)</f>
        <v>#REF!</v>
      </c>
      <c r="F80" s="81" t="e">
        <f>MAX(F19,F29,F34,F39,F49,F54,F64,#REF!)</f>
        <v>#REF!</v>
      </c>
      <c r="G80" s="81" t="e">
        <f>MAX(G19,G29,G34,G39,G49,G54,G64,#REF!)</f>
        <v>#REF!</v>
      </c>
      <c r="H80" s="81" t="e">
        <f>MAX(H19,H29,H34,H39,H49,H54,H64,#REF!)</f>
        <v>#REF!</v>
      </c>
      <c r="J80" s="81"/>
      <c r="K80" s="81"/>
      <c r="L80" s="81"/>
      <c r="M80" s="81"/>
      <c r="N80" s="81"/>
      <c r="O80" s="81"/>
    </row>
    <row r="81" spans="1:15" ht="12.6" hidden="1" customHeight="1" outlineLevel="1" x14ac:dyDescent="0.2">
      <c r="A81" s="258" t="s">
        <v>4</v>
      </c>
      <c r="B81" s="339">
        <v>2003</v>
      </c>
      <c r="C81" s="81" t="e">
        <f>MAX(C20,C30,C35,C40,C50,C55,C65,#REF!)</f>
        <v>#REF!</v>
      </c>
      <c r="D81" s="81" t="e">
        <f>MAX(D20,D30,D35,D40,D50,D55,D65,#REF!)</f>
        <v>#REF!</v>
      </c>
      <c r="E81" s="81" t="e">
        <f>MAX(E20,E30,E35,E40,E50,E55,E65,#REF!)</f>
        <v>#REF!</v>
      </c>
      <c r="F81" s="81" t="e">
        <f>MAX(F20,F30,F35,F40,F50,F55,F65,#REF!)</f>
        <v>#REF!</v>
      </c>
      <c r="G81" s="81" t="e">
        <f>MAX(G20,G30,G35,G40,G50,G55,G65,#REF!)</f>
        <v>#REF!</v>
      </c>
      <c r="H81" s="81" t="e">
        <f>MAX(H20,H30,H35,H40,H50,H55,H65,#REF!)</f>
        <v>#REF!</v>
      </c>
      <c r="J81" s="81"/>
      <c r="K81" s="81"/>
      <c r="L81" s="81"/>
      <c r="M81" s="81"/>
      <c r="N81" s="81"/>
      <c r="O81" s="81"/>
    </row>
    <row r="82" spans="1:15" ht="12.6" hidden="1" customHeight="1" outlineLevel="1" x14ac:dyDescent="0.2">
      <c r="A82" s="258" t="s">
        <v>4</v>
      </c>
      <c r="B82" s="322">
        <v>2004</v>
      </c>
      <c r="C82" s="81" t="e">
        <f>MAX(C21,C31,C36,C41,C51,C56,C66,#REF!)</f>
        <v>#REF!</v>
      </c>
      <c r="D82" s="81" t="e">
        <f>MAX(D21,D31,D36,D41,D51,D56,D66,#REF!)</f>
        <v>#REF!</v>
      </c>
      <c r="E82" s="81" t="e">
        <f>MAX(E21,E31,E36,E41,E51,E56,E66,#REF!)</f>
        <v>#REF!</v>
      </c>
      <c r="F82" s="81" t="e">
        <f>MAX(F21,F31,F36,F41,F51,F56,F66,#REF!)</f>
        <v>#REF!</v>
      </c>
      <c r="G82" s="81" t="e">
        <f>MAX(G21,G31,G36,G41,G51,G56,G66,#REF!)</f>
        <v>#REF!</v>
      </c>
      <c r="H82" s="81" t="e">
        <f>MAX(H21,H31,H36,H41,H51,H56,H66,#REF!)</f>
        <v>#REF!</v>
      </c>
      <c r="J82" s="81"/>
      <c r="K82" s="81"/>
      <c r="L82" s="81"/>
      <c r="M82" s="81"/>
      <c r="N82" s="81"/>
      <c r="O82" s="81"/>
    </row>
    <row r="83" spans="1:15" ht="12.6" hidden="1" customHeight="1" outlineLevel="1" x14ac:dyDescent="0.2">
      <c r="A83" s="258" t="s">
        <v>4</v>
      </c>
      <c r="B83" s="322">
        <v>2005</v>
      </c>
      <c r="C83" s="81" t="e">
        <f>MAX(C22,C32,C37,C42,C52,C57,C67,#REF!)</f>
        <v>#REF!</v>
      </c>
      <c r="D83" s="81" t="e">
        <f>MAX(D22,D32,D37,D42,D52,D57,D67,#REF!)</f>
        <v>#REF!</v>
      </c>
      <c r="E83" s="81" t="e">
        <f>MAX(E22,E32,E37,E42,E52,E57,E67,#REF!)</f>
        <v>#REF!</v>
      </c>
      <c r="F83" s="81" t="e">
        <f>MAX(F22,F32,F37,F42,F52,F57,F67,#REF!)</f>
        <v>#REF!</v>
      </c>
      <c r="G83" s="81" t="e">
        <f>MAX(G22,G32,G37,G42,G52,G57,G67,#REF!)</f>
        <v>#REF!</v>
      </c>
      <c r="H83" s="81" t="e">
        <f>MAX(H22,H32,H37,H42,H52,H57,H67,#REF!)</f>
        <v>#REF!</v>
      </c>
      <c r="J83" s="81"/>
      <c r="K83" s="81"/>
      <c r="L83" s="81"/>
      <c r="M83" s="81"/>
      <c r="N83" s="81"/>
      <c r="O83" s="81"/>
    </row>
    <row r="84" spans="1:15" ht="12.6" hidden="1" customHeight="1" outlineLevel="1" x14ac:dyDescent="0.2">
      <c r="C84" s="81"/>
      <c r="D84" s="81"/>
      <c r="E84" s="81"/>
      <c r="F84" s="81"/>
      <c r="G84" s="81"/>
      <c r="H84" s="81"/>
      <c r="J84" s="81"/>
      <c r="K84" s="81"/>
      <c r="L84" s="81"/>
      <c r="M84" s="81"/>
      <c r="N84" s="81"/>
      <c r="O84" s="81"/>
    </row>
    <row r="85" spans="1:15" ht="12.6" hidden="1" customHeight="1" outlineLevel="1" x14ac:dyDescent="0.2">
      <c r="A85" s="258" t="s">
        <v>156</v>
      </c>
      <c r="C85" s="81"/>
      <c r="D85" s="81"/>
      <c r="E85" s="81"/>
      <c r="F85" s="81"/>
      <c r="G85" s="81"/>
      <c r="H85" s="81"/>
      <c r="J85" s="81"/>
      <c r="K85" s="81"/>
      <c r="L85" s="81"/>
      <c r="M85" s="81"/>
      <c r="N85" s="81"/>
      <c r="O85" s="81"/>
    </row>
    <row r="86" spans="1:15" ht="12.6" hidden="1" customHeight="1" outlineLevel="1" x14ac:dyDescent="0.2">
      <c r="A86" s="258" t="s">
        <v>5</v>
      </c>
      <c r="B86" s="319">
        <v>2001</v>
      </c>
      <c r="C86" s="81" t="e">
        <f>MIN(#REF!,#REF!,#REF!,#REF!,#REF!,#REF!,#REF!,#REF!,#REF!,#REF!,#REF!,#REF!,#REF!,#REF!,#REF!,#REF!,#REF!,#REF!,#REF!,#REF!,#REF!,#REF!,#REF!,#REF!,#REF!,#REF!)</f>
        <v>#REF!</v>
      </c>
      <c r="D86" s="81" t="e">
        <f>MIN(#REF!,#REF!,#REF!,#REF!,#REF!,#REF!,#REF!,#REF!,#REF!,#REF!,#REF!,#REF!,#REF!,#REF!,#REF!,#REF!,#REF!,#REF!,#REF!,#REF!,#REF!,#REF!,#REF!,#REF!,#REF!,#REF!)</f>
        <v>#REF!</v>
      </c>
      <c r="E86" s="81" t="e">
        <f>MIN(#REF!,#REF!,#REF!,#REF!,#REF!,#REF!,#REF!,#REF!,#REF!,#REF!,#REF!,#REF!,#REF!,#REF!,#REF!,#REF!,#REF!,#REF!,#REF!,#REF!,#REF!,#REF!,#REF!,#REF!,#REF!,#REF!)</f>
        <v>#REF!</v>
      </c>
      <c r="F86" s="81" t="e">
        <f>MIN(#REF!,#REF!,#REF!,#REF!,#REF!,#REF!,#REF!,#REF!,#REF!,#REF!,#REF!,#REF!,#REF!,#REF!,#REF!,#REF!,#REF!,#REF!,#REF!,#REF!,#REF!,#REF!,#REF!,#REF!,#REF!,#REF!)</f>
        <v>#REF!</v>
      </c>
      <c r="G86" s="81" t="e">
        <f>MIN(#REF!,#REF!,#REF!,#REF!,#REF!,#REF!,#REF!,#REF!,#REF!,#REF!,#REF!,#REF!,#REF!,#REF!,#REF!,#REF!,#REF!,#REF!,#REF!,#REF!,#REF!,#REF!,#REF!,#REF!,#REF!,#REF!)</f>
        <v>#REF!</v>
      </c>
      <c r="H86" s="81" t="e">
        <f>MIN(#REF!,#REF!,#REF!,#REF!,#REF!,#REF!,#REF!,#REF!,#REF!,#REF!,#REF!,#REF!,#REF!,#REF!,#REF!,#REF!,#REF!,#REF!,#REF!,#REF!,#REF!,#REF!,#REF!,#REF!,#REF!,#REF!)</f>
        <v>#REF!</v>
      </c>
      <c r="J86" s="81"/>
      <c r="K86" s="81"/>
      <c r="L86" s="81"/>
      <c r="M86" s="81"/>
      <c r="N86" s="81"/>
      <c r="O86" s="81"/>
    </row>
    <row r="87" spans="1:15" ht="12.6" hidden="1" customHeight="1" outlineLevel="1" x14ac:dyDescent="0.2">
      <c r="B87" s="319">
        <v>2002</v>
      </c>
      <c r="C87" s="81" t="e">
        <f>MIN(#REF!,#REF!,#REF!,#REF!,#REF!,#REF!,#REF!,#REF!,#REF!,#REF!,#REF!,#REF!,#REF!,#REF!,#REF!,#REF!,#REF!,#REF!,#REF!,#REF!,#REF!,#REF!,#REF!,#REF!,#REF!,#REF!)</f>
        <v>#REF!</v>
      </c>
      <c r="D87" s="81" t="e">
        <f>MIN(#REF!,#REF!,#REF!,#REF!,#REF!,#REF!,#REF!,#REF!,#REF!,#REF!,#REF!,#REF!,#REF!,#REF!,#REF!,#REF!,#REF!,#REF!,#REF!,#REF!,#REF!,#REF!,#REF!,#REF!,#REF!,#REF!)</f>
        <v>#REF!</v>
      </c>
      <c r="E87" s="81" t="e">
        <f>MIN(#REF!,#REF!,#REF!,#REF!,#REF!,#REF!,#REF!,#REF!,#REF!,#REF!,#REF!,#REF!,#REF!,#REF!,#REF!,#REF!,#REF!,#REF!,#REF!,#REF!,#REF!,#REF!,#REF!,#REF!,#REF!,#REF!)</f>
        <v>#REF!</v>
      </c>
      <c r="F87" s="81" t="e">
        <f>MIN(#REF!,#REF!,#REF!,#REF!,#REF!,#REF!,#REF!,#REF!,#REF!,#REF!,#REF!,#REF!,#REF!,#REF!,#REF!,#REF!,#REF!,#REF!,#REF!,#REF!,#REF!,#REF!,#REF!,#REF!,#REF!,#REF!)</f>
        <v>#REF!</v>
      </c>
      <c r="G87" s="81" t="e">
        <f>MIN(#REF!,#REF!,#REF!,#REF!,#REF!,#REF!,#REF!,#REF!,#REF!,#REF!,#REF!,#REF!,#REF!,#REF!,#REF!,#REF!,#REF!,#REF!,#REF!,#REF!,#REF!,#REF!,#REF!,#REF!,#REF!,#REF!)</f>
        <v>#REF!</v>
      </c>
      <c r="H87" s="81" t="e">
        <f>MIN(#REF!,#REF!,#REF!,#REF!,#REF!,#REF!,#REF!,#REF!,#REF!,#REF!,#REF!,#REF!,#REF!,#REF!,#REF!,#REF!,#REF!,#REF!,#REF!,#REF!,#REF!,#REF!,#REF!,#REF!,#REF!,#REF!)</f>
        <v>#REF!</v>
      </c>
      <c r="J87" s="81"/>
      <c r="K87" s="81"/>
      <c r="L87" s="81"/>
      <c r="M87" s="81"/>
      <c r="N87" s="81"/>
      <c r="O87" s="81"/>
    </row>
    <row r="88" spans="1:15" ht="12.6" hidden="1" customHeight="1" outlineLevel="1" x14ac:dyDescent="0.2">
      <c r="B88" s="319">
        <v>2003</v>
      </c>
      <c r="C88" s="81" t="e">
        <f>MIN(#REF!,#REF!,#REF!,#REF!,#REF!,#REF!,#REF!,#REF!,#REF!,#REF!,#REF!,#REF!,#REF!,#REF!,#REF!,#REF!,#REF!,#REF!,#REF!,#REF!,#REF!,#REF!,#REF!,#REF!,#REF!,#REF!)</f>
        <v>#REF!</v>
      </c>
      <c r="D88" s="81" t="e">
        <f>MIN(#REF!,#REF!,#REF!,#REF!,#REF!,#REF!,#REF!,#REF!,#REF!,#REF!,#REF!,#REF!,#REF!,#REF!,#REF!,#REF!,#REF!,#REF!,#REF!,#REF!,#REF!,#REF!,#REF!,#REF!,#REF!,#REF!)</f>
        <v>#REF!</v>
      </c>
      <c r="E88" s="81" t="e">
        <f>MIN(#REF!,#REF!,#REF!,#REF!,#REF!,#REF!,#REF!,#REF!,#REF!,#REF!,#REF!,#REF!,#REF!,#REF!,#REF!,#REF!,#REF!,#REF!,#REF!,#REF!,#REF!,#REF!,#REF!,#REF!,#REF!,#REF!)</f>
        <v>#REF!</v>
      </c>
      <c r="F88" s="81" t="e">
        <f>MIN(#REF!,#REF!,#REF!,#REF!,#REF!,#REF!,#REF!,#REF!,#REF!,#REF!,#REF!,#REF!,#REF!,#REF!,#REF!,#REF!,#REF!,#REF!,#REF!,#REF!,#REF!,#REF!,#REF!,#REF!,#REF!,#REF!)</f>
        <v>#REF!</v>
      </c>
      <c r="G88" s="81" t="e">
        <f>MIN(#REF!,#REF!,#REF!,#REF!,#REF!,#REF!,#REF!,#REF!,#REF!,#REF!,#REF!,#REF!,#REF!,#REF!,#REF!,#REF!,#REF!,#REF!,#REF!,#REF!,#REF!,#REF!,#REF!,#REF!,#REF!,#REF!)</f>
        <v>#REF!</v>
      </c>
      <c r="H88" s="81" t="e">
        <f>MIN(#REF!,#REF!,#REF!,#REF!,#REF!,#REF!,#REF!,#REF!,#REF!,#REF!,#REF!,#REF!,#REF!,#REF!,#REF!,#REF!,#REF!,#REF!,#REF!,#REF!,#REF!,#REF!,#REF!,#REF!,#REF!,#REF!)</f>
        <v>#REF!</v>
      </c>
      <c r="J88" s="81"/>
      <c r="K88" s="81"/>
      <c r="L88" s="81"/>
      <c r="M88" s="81"/>
      <c r="N88" s="81"/>
      <c r="O88" s="81"/>
    </row>
    <row r="89" spans="1:15" ht="12.6" hidden="1" customHeight="1" outlineLevel="1" x14ac:dyDescent="0.2">
      <c r="B89" s="319">
        <v>2004</v>
      </c>
      <c r="C89" s="81" t="e">
        <f>MIN(#REF!,#REF!,#REF!,#REF!,#REF!,#REF!,#REF!,#REF!,#REF!,#REF!,#REF!,#REF!,#REF!,#REF!,#REF!,#REF!,#REF!,#REF!,#REF!,#REF!,#REF!,#REF!,#REF!,#REF!,#REF!,#REF!)</f>
        <v>#REF!</v>
      </c>
      <c r="D89" s="81" t="e">
        <f>MIN(#REF!,#REF!,#REF!,#REF!,#REF!,#REF!,#REF!,#REF!,#REF!,#REF!,#REF!,#REF!,#REF!,#REF!,#REF!,#REF!,#REF!,#REF!,#REF!,#REF!,#REF!,#REF!,#REF!,#REF!,#REF!,#REF!)</f>
        <v>#REF!</v>
      </c>
      <c r="E89" s="81" t="e">
        <f>MIN(#REF!,#REF!,#REF!,#REF!,#REF!,#REF!,#REF!,#REF!,#REF!,#REF!,#REF!,#REF!,#REF!,#REF!,#REF!,#REF!,#REF!,#REF!,#REF!,#REF!,#REF!,#REF!,#REF!,#REF!,#REF!,#REF!)</f>
        <v>#REF!</v>
      </c>
      <c r="F89" s="81" t="e">
        <f>MIN(#REF!,#REF!,#REF!,#REF!,#REF!,#REF!,#REF!,#REF!,#REF!,#REF!,#REF!,#REF!,#REF!,#REF!,#REF!,#REF!,#REF!,#REF!,#REF!,#REF!,#REF!,#REF!,#REF!,#REF!,#REF!,#REF!)</f>
        <v>#REF!</v>
      </c>
      <c r="G89" s="81" t="e">
        <f>MIN(#REF!,#REF!,#REF!,#REF!,#REF!,#REF!,#REF!,#REF!,#REF!,#REF!,#REF!,#REF!,#REF!,#REF!,#REF!,#REF!,#REF!,#REF!,#REF!,#REF!,#REF!,#REF!,#REF!,#REF!,#REF!,#REF!)</f>
        <v>#REF!</v>
      </c>
      <c r="H89" s="81" t="e">
        <f>MIN(#REF!,#REF!,#REF!,#REF!,#REF!,#REF!,#REF!,#REF!,#REF!,#REF!,#REF!,#REF!,#REF!,#REF!,#REF!,#REF!,#REF!,#REF!,#REF!,#REF!,#REF!,#REF!,#REF!,#REF!,#REF!,#REF!)</f>
        <v>#REF!</v>
      </c>
      <c r="J89" s="81"/>
      <c r="K89" s="81"/>
      <c r="L89" s="81"/>
      <c r="M89" s="81"/>
      <c r="N89" s="81"/>
      <c r="O89" s="81"/>
    </row>
    <row r="90" spans="1:15" ht="12.6" hidden="1" customHeight="1" outlineLevel="1" x14ac:dyDescent="0.2">
      <c r="A90" s="320"/>
      <c r="B90" s="321">
        <v>2005</v>
      </c>
      <c r="C90" s="81" t="e">
        <f>MIN(#REF!,#REF!,#REF!,#REF!,#REF!,#REF!,#REF!,#REF!,#REF!,#REF!,#REF!,#REF!,#REF!,#REF!,#REF!,#REF!,#REF!,#REF!,#REF!,#REF!,#REF!,#REF!,#REF!,#REF!,#REF!,#REF!)</f>
        <v>#REF!</v>
      </c>
      <c r="D90" s="81" t="e">
        <f>MIN(#REF!,#REF!,#REF!,#REF!,#REF!,#REF!,#REF!,#REF!,#REF!,#REF!,#REF!,#REF!,#REF!,#REF!,#REF!,#REF!,#REF!,#REF!,#REF!,#REF!,#REF!,#REF!,#REF!,#REF!,#REF!,#REF!)</f>
        <v>#REF!</v>
      </c>
      <c r="E90" s="81" t="e">
        <f>MIN(#REF!,#REF!,#REF!,#REF!,#REF!,#REF!,#REF!,#REF!,#REF!,#REF!,#REF!,#REF!,#REF!,#REF!,#REF!,#REF!,#REF!,#REF!,#REF!,#REF!,#REF!,#REF!,#REF!,#REF!,#REF!,#REF!)</f>
        <v>#REF!</v>
      </c>
      <c r="F90" s="81" t="e">
        <f>MIN(#REF!,#REF!,#REF!,#REF!,#REF!,#REF!,#REF!,#REF!,#REF!,#REF!,#REF!,#REF!,#REF!,#REF!,#REF!,#REF!,#REF!,#REF!,#REF!,#REF!,#REF!,#REF!,#REF!,#REF!,#REF!,#REF!)</f>
        <v>#REF!</v>
      </c>
      <c r="G90" s="81" t="e">
        <f>MIN(#REF!,#REF!,#REF!,#REF!,#REF!,#REF!,#REF!,#REF!,#REF!,#REF!,#REF!,#REF!,#REF!,#REF!,#REF!,#REF!,#REF!,#REF!,#REF!,#REF!,#REF!,#REF!,#REF!,#REF!,#REF!,#REF!)</f>
        <v>#REF!</v>
      </c>
      <c r="H90" s="81" t="e">
        <f>MIN(#REF!,#REF!,#REF!,#REF!,#REF!,#REF!,#REF!,#REF!,#REF!,#REF!,#REF!,#REF!,#REF!,#REF!,#REF!,#REF!,#REF!,#REF!,#REF!,#REF!,#REF!,#REF!,#REF!,#REF!,#REF!,#REF!)</f>
        <v>#REF!</v>
      </c>
      <c r="J90" s="81"/>
      <c r="K90" s="81"/>
      <c r="L90" s="81"/>
      <c r="M90" s="81"/>
      <c r="N90" s="81"/>
      <c r="O90" s="81"/>
    </row>
    <row r="91" spans="1:15" ht="12.6" hidden="1" customHeight="1" outlineLevel="1" x14ac:dyDescent="0.2">
      <c r="A91" s="258" t="s">
        <v>5</v>
      </c>
      <c r="B91" s="318">
        <v>2001</v>
      </c>
      <c r="C91" s="81" t="e">
        <f>MIN(#REF!,#REF!,#REF!,#REF!,#REF!,#REF!,#REF!,#REF!,#REF!,#REF!,#REF!,#REF!,#REF!,#REF!,#REF!,#REF!,#REF!,#REF!,#REF!,#REF!,#REF!,#REF!,#REF!,#REF!,#REF!,#REF!,#REF!,#REF!,#REF!,#REF!)</f>
        <v>#REF!</v>
      </c>
      <c r="D91" s="81" t="e">
        <f>MIN(#REF!,#REF!,#REF!,#REF!,#REF!,#REF!,#REF!,#REF!,#REF!,#REF!,#REF!,#REF!,#REF!,#REF!,#REF!,#REF!,#REF!,#REF!,#REF!,#REF!,#REF!,#REF!,#REF!,#REF!,#REF!,#REF!,#REF!,#REF!,#REF!,#REF!)</f>
        <v>#REF!</v>
      </c>
      <c r="E91" s="81" t="e">
        <f>MIN(#REF!,#REF!,#REF!,#REF!,#REF!,#REF!,#REF!,#REF!,#REF!,#REF!,#REF!,#REF!,#REF!,#REF!,#REF!,#REF!,#REF!,#REF!,#REF!,#REF!,#REF!,#REF!,#REF!,#REF!,#REF!,#REF!,#REF!,#REF!,#REF!,#REF!)</f>
        <v>#REF!</v>
      </c>
      <c r="F91" s="81" t="e">
        <f>MIN(#REF!,#REF!,#REF!,#REF!,#REF!,#REF!,#REF!,#REF!,#REF!,#REF!,#REF!,#REF!,#REF!,#REF!,#REF!,#REF!,#REF!,#REF!,#REF!,#REF!,#REF!,#REF!,#REF!,#REF!,#REF!,#REF!,#REF!,#REF!,#REF!,#REF!)</f>
        <v>#REF!</v>
      </c>
      <c r="G91" s="81" t="e">
        <f>MIN(#REF!,#REF!,#REF!,#REF!,#REF!,#REF!,#REF!,#REF!,#REF!,#REF!,#REF!,#REF!,#REF!,#REF!,#REF!,#REF!,#REF!,#REF!,#REF!,#REF!,#REF!,#REF!,#REF!,#REF!,#REF!,#REF!,#REF!,#REF!,#REF!,#REF!)</f>
        <v>#REF!</v>
      </c>
      <c r="H91" s="81" t="e">
        <f>MIN(#REF!,#REF!,#REF!,#REF!,#REF!,#REF!,#REF!,#REF!,#REF!,#REF!,#REF!,#REF!,#REF!,#REF!,#REF!,#REF!,#REF!,#REF!,#REF!,#REF!,#REF!,#REF!,#REF!,#REF!,#REF!,#REF!,#REF!,#REF!,#REF!,#REF!)</f>
        <v>#REF!</v>
      </c>
      <c r="J91" s="81"/>
      <c r="K91" s="81"/>
      <c r="L91" s="81"/>
      <c r="M91" s="81"/>
      <c r="N91" s="81"/>
      <c r="O91" s="81"/>
    </row>
    <row r="92" spans="1:15" ht="12.6" hidden="1" customHeight="1" outlineLevel="1" x14ac:dyDescent="0.2">
      <c r="B92" s="319">
        <v>2002</v>
      </c>
      <c r="C92" s="81" t="e">
        <f>MIN(#REF!,#REF!,#REF!,#REF!,#REF!,#REF!,#REF!,#REF!,#REF!,#REF!,#REF!,#REF!,#REF!,#REF!,#REF!,#REF!,#REF!,#REF!,#REF!,#REF!,#REF!,#REF!,#REF!,#REF!,#REF!,#REF!,#REF!,#REF!,#REF!,#REF!)</f>
        <v>#REF!</v>
      </c>
      <c r="D92" s="81" t="e">
        <f>MIN(#REF!,#REF!,#REF!,#REF!,#REF!,#REF!,#REF!,#REF!,#REF!,#REF!,#REF!,#REF!,#REF!,#REF!,#REF!,#REF!,#REF!,#REF!,#REF!,#REF!,#REF!,#REF!,#REF!,#REF!,#REF!,#REF!,#REF!,#REF!,#REF!,#REF!)</f>
        <v>#REF!</v>
      </c>
      <c r="E92" s="81" t="e">
        <f>MIN(#REF!,#REF!,#REF!,#REF!,#REF!,#REF!,#REF!,#REF!,#REF!,#REF!,#REF!,#REF!,#REF!,#REF!,#REF!,#REF!,#REF!,#REF!,#REF!,#REF!,#REF!,#REF!,#REF!,#REF!,#REF!,#REF!,#REF!,#REF!,#REF!,#REF!)</f>
        <v>#REF!</v>
      </c>
      <c r="F92" s="81" t="e">
        <f>MIN(#REF!,#REF!,#REF!,#REF!,#REF!,#REF!,#REF!,#REF!,#REF!,#REF!,#REF!,#REF!,#REF!,#REF!,#REF!,#REF!,#REF!,#REF!,#REF!,#REF!,#REF!,#REF!,#REF!,#REF!,#REF!,#REF!,#REF!,#REF!,#REF!,#REF!)</f>
        <v>#REF!</v>
      </c>
      <c r="G92" s="81" t="e">
        <f>MIN(#REF!,#REF!,#REF!,#REF!,#REF!,#REF!,#REF!,#REF!,#REF!,#REF!,#REF!,#REF!,#REF!,#REF!,#REF!,#REF!,#REF!,#REF!,#REF!,#REF!,#REF!,#REF!,#REF!,#REF!,#REF!,#REF!,#REF!,#REF!,#REF!,#REF!)</f>
        <v>#REF!</v>
      </c>
      <c r="H92" s="81" t="e">
        <f>MIN(#REF!,#REF!,#REF!,#REF!,#REF!,#REF!,#REF!,#REF!,#REF!,#REF!,#REF!,#REF!,#REF!,#REF!,#REF!,#REF!,#REF!,#REF!,#REF!,#REF!,#REF!,#REF!,#REF!,#REF!,#REF!,#REF!,#REF!,#REF!,#REF!,#REF!)</f>
        <v>#REF!</v>
      </c>
      <c r="J92" s="81"/>
      <c r="K92" s="81"/>
      <c r="L92" s="81"/>
      <c r="M92" s="81"/>
      <c r="N92" s="81"/>
      <c r="O92" s="81"/>
    </row>
    <row r="93" spans="1:15" ht="12.6" hidden="1" customHeight="1" outlineLevel="1" x14ac:dyDescent="0.2">
      <c r="B93" s="319">
        <v>2003</v>
      </c>
      <c r="C93" s="81" t="e">
        <f>MIN(#REF!,#REF!,#REF!,#REF!,#REF!,#REF!,#REF!,#REF!,#REF!,#REF!,#REF!,#REF!,#REF!,#REF!,#REF!,#REF!,#REF!,#REF!,#REF!,#REF!,#REF!,#REF!,#REF!,#REF!,#REF!,#REF!,#REF!,#REF!,#REF!,#REF!)</f>
        <v>#REF!</v>
      </c>
      <c r="D93" s="81" t="e">
        <f>MIN(#REF!,#REF!,#REF!,#REF!,#REF!,#REF!,#REF!,#REF!,#REF!,#REF!,#REF!,#REF!,#REF!,#REF!,#REF!,#REF!,#REF!,#REF!,#REF!,#REF!,#REF!,#REF!,#REF!,#REF!,#REF!,#REF!,#REF!,#REF!,#REF!,#REF!)</f>
        <v>#REF!</v>
      </c>
      <c r="E93" s="81" t="e">
        <f>MIN(#REF!,#REF!,#REF!,#REF!,#REF!,#REF!,#REF!,#REF!,#REF!,#REF!,#REF!,#REF!,#REF!,#REF!,#REF!,#REF!,#REF!,#REF!,#REF!,#REF!,#REF!,#REF!,#REF!,#REF!,#REF!,#REF!,#REF!,#REF!,#REF!,#REF!)</f>
        <v>#REF!</v>
      </c>
      <c r="F93" s="81" t="e">
        <f>MIN(#REF!,#REF!,#REF!,#REF!,#REF!,#REF!,#REF!,#REF!,#REF!,#REF!,#REF!,#REF!,#REF!,#REF!,#REF!,#REF!,#REF!,#REF!,#REF!,#REF!,#REF!,#REF!,#REF!,#REF!,#REF!,#REF!,#REF!,#REF!,#REF!,#REF!)</f>
        <v>#REF!</v>
      </c>
      <c r="G93" s="81" t="e">
        <f>MIN(#REF!,#REF!,#REF!,#REF!,#REF!,#REF!,#REF!,#REF!,#REF!,#REF!,#REF!,#REF!,#REF!,#REF!,#REF!,#REF!,#REF!,#REF!,#REF!,#REF!,#REF!,#REF!,#REF!,#REF!,#REF!,#REF!,#REF!,#REF!,#REF!,#REF!)</f>
        <v>#REF!</v>
      </c>
      <c r="H93" s="81" t="e">
        <f>MIN(#REF!,#REF!,#REF!,#REF!,#REF!,#REF!,#REF!,#REF!,#REF!,#REF!,#REF!,#REF!,#REF!,#REF!,#REF!,#REF!,#REF!,#REF!,#REF!,#REF!,#REF!,#REF!,#REF!,#REF!,#REF!,#REF!,#REF!,#REF!,#REF!,#REF!)</f>
        <v>#REF!</v>
      </c>
      <c r="J93" s="81"/>
      <c r="K93" s="81"/>
      <c r="L93" s="81"/>
      <c r="M93" s="81"/>
      <c r="N93" s="81"/>
      <c r="O93" s="81"/>
    </row>
    <row r="94" spans="1:15" ht="12.6" hidden="1" customHeight="1" outlineLevel="1" x14ac:dyDescent="0.2">
      <c r="B94" s="319">
        <v>2004</v>
      </c>
      <c r="C94" s="81" t="e">
        <f>MIN(#REF!,#REF!,#REF!,#REF!,#REF!,#REF!,#REF!,#REF!,#REF!,#REF!,#REF!,#REF!,#REF!,#REF!,#REF!,#REF!,#REF!,#REF!,#REF!,#REF!,#REF!,#REF!,#REF!,#REF!,#REF!,#REF!,#REF!,#REF!,#REF!,#REF!)</f>
        <v>#REF!</v>
      </c>
      <c r="D94" s="81" t="e">
        <f>MIN(#REF!,#REF!,#REF!,#REF!,#REF!,#REF!,#REF!,#REF!,#REF!,#REF!,#REF!,#REF!,#REF!,#REF!,#REF!,#REF!,#REF!,#REF!,#REF!,#REF!,#REF!,#REF!,#REF!,#REF!,#REF!,#REF!,#REF!,#REF!,#REF!,#REF!)</f>
        <v>#REF!</v>
      </c>
      <c r="E94" s="81" t="e">
        <f>MIN(#REF!,#REF!,#REF!,#REF!,#REF!,#REF!,#REF!,#REF!,#REF!,#REF!,#REF!,#REF!,#REF!,#REF!,#REF!,#REF!,#REF!,#REF!,#REF!,#REF!,#REF!,#REF!,#REF!,#REF!,#REF!,#REF!,#REF!,#REF!,#REF!,#REF!)</f>
        <v>#REF!</v>
      </c>
      <c r="F94" s="81" t="e">
        <f>MIN(#REF!,#REF!,#REF!,#REF!,#REF!,#REF!,#REF!,#REF!,#REF!,#REF!,#REF!,#REF!,#REF!,#REF!,#REF!,#REF!,#REF!,#REF!,#REF!,#REF!,#REF!,#REF!,#REF!,#REF!,#REF!,#REF!,#REF!,#REF!,#REF!,#REF!)</f>
        <v>#REF!</v>
      </c>
      <c r="G94" s="81" t="e">
        <f>MIN(#REF!,#REF!,#REF!,#REF!,#REF!,#REF!,#REF!,#REF!,#REF!,#REF!,#REF!,#REF!,#REF!,#REF!,#REF!,#REF!,#REF!,#REF!,#REF!,#REF!,#REF!,#REF!,#REF!,#REF!,#REF!,#REF!,#REF!,#REF!,#REF!,#REF!)</f>
        <v>#REF!</v>
      </c>
      <c r="H94" s="81" t="e">
        <f>MIN(#REF!,#REF!,#REF!,#REF!,#REF!,#REF!,#REF!,#REF!,#REF!,#REF!,#REF!,#REF!,#REF!,#REF!,#REF!,#REF!,#REF!,#REF!,#REF!,#REF!,#REF!,#REF!,#REF!,#REF!,#REF!,#REF!,#REF!,#REF!,#REF!,#REF!)</f>
        <v>#REF!</v>
      </c>
      <c r="J94" s="81"/>
      <c r="K94" s="81"/>
      <c r="L94" s="81"/>
      <c r="M94" s="81"/>
      <c r="N94" s="81"/>
      <c r="O94" s="81"/>
    </row>
    <row r="95" spans="1:15" ht="12.6" hidden="1" customHeight="1" outlineLevel="1" x14ac:dyDescent="0.2">
      <c r="A95" s="320"/>
      <c r="B95" s="321">
        <v>2005</v>
      </c>
      <c r="C95" s="81" t="e">
        <f>MIN(#REF!,#REF!,#REF!,#REF!,#REF!,#REF!,#REF!,#REF!,#REF!,#REF!,#REF!,#REF!,#REF!,#REF!,#REF!,#REF!,#REF!,#REF!,#REF!,#REF!,#REF!,#REF!,#REF!,#REF!,#REF!,#REF!,#REF!,#REF!,#REF!,#REF!)</f>
        <v>#REF!</v>
      </c>
      <c r="D95" s="81" t="e">
        <f>MIN(#REF!,#REF!,#REF!,#REF!,#REF!,#REF!,#REF!,#REF!,#REF!,#REF!,#REF!,#REF!,#REF!,#REF!,#REF!,#REF!,#REF!,#REF!,#REF!,#REF!,#REF!,#REF!,#REF!,#REF!,#REF!,#REF!,#REF!,#REF!,#REF!,#REF!)</f>
        <v>#REF!</v>
      </c>
      <c r="E95" s="81" t="e">
        <f>MIN(#REF!,#REF!,#REF!,#REF!,#REF!,#REF!,#REF!,#REF!,#REF!,#REF!,#REF!,#REF!,#REF!,#REF!,#REF!,#REF!,#REF!,#REF!,#REF!,#REF!,#REF!,#REF!,#REF!,#REF!,#REF!,#REF!,#REF!,#REF!,#REF!,#REF!)</f>
        <v>#REF!</v>
      </c>
      <c r="F95" s="81" t="e">
        <f>MIN(#REF!,#REF!,#REF!,#REF!,#REF!,#REF!,#REF!,#REF!,#REF!,#REF!,#REF!,#REF!,#REF!,#REF!,#REF!,#REF!,#REF!,#REF!,#REF!,#REF!,#REF!,#REF!,#REF!,#REF!,#REF!,#REF!,#REF!,#REF!,#REF!,#REF!)</f>
        <v>#REF!</v>
      </c>
      <c r="G95" s="81" t="e">
        <f>MIN(#REF!,#REF!,#REF!,#REF!,#REF!,#REF!,#REF!,#REF!,#REF!,#REF!,#REF!,#REF!,#REF!,#REF!,#REF!,#REF!,#REF!,#REF!,#REF!,#REF!,#REF!,#REF!,#REF!,#REF!,#REF!,#REF!,#REF!,#REF!,#REF!,#REF!)</f>
        <v>#REF!</v>
      </c>
      <c r="H95" s="81" t="e">
        <f>MIN(#REF!,#REF!,#REF!,#REF!,#REF!,#REF!,#REF!,#REF!,#REF!,#REF!,#REF!,#REF!,#REF!,#REF!,#REF!,#REF!,#REF!,#REF!,#REF!,#REF!,#REF!,#REF!,#REF!,#REF!,#REF!,#REF!,#REF!,#REF!,#REF!,#REF!)</f>
        <v>#REF!</v>
      </c>
      <c r="J95" s="81"/>
      <c r="K95" s="81"/>
      <c r="L95" s="81"/>
      <c r="M95" s="81"/>
      <c r="N95" s="81"/>
      <c r="O95" s="81"/>
    </row>
    <row r="96" spans="1:15" ht="12.6" hidden="1" customHeight="1" outlineLevel="1" x14ac:dyDescent="0.2">
      <c r="A96" s="258" t="s">
        <v>5</v>
      </c>
      <c r="B96" s="318">
        <v>2001</v>
      </c>
      <c r="C96" s="81" t="e">
        <f>MIN(#REF!,#REF!,#REF!,#REF!,#REF!,#REF!,#REF!,#REF!,#REF!,#REF!,#REF!,#REF!,#REF!,#REF!,#REF!)</f>
        <v>#REF!</v>
      </c>
      <c r="D96" s="81" t="e">
        <f>MIN(#REF!,#REF!,#REF!,#REF!,#REF!,#REF!,#REF!,#REF!,#REF!,#REF!,#REF!,#REF!,#REF!,#REF!,#REF!)</f>
        <v>#REF!</v>
      </c>
      <c r="E96" s="81" t="e">
        <f>MIN(#REF!,#REF!,#REF!,#REF!,#REF!,#REF!,#REF!,#REF!,#REF!,#REF!,#REF!,#REF!,#REF!,#REF!,#REF!)</f>
        <v>#REF!</v>
      </c>
      <c r="F96" s="81" t="e">
        <f>MIN(#REF!,#REF!,#REF!,#REF!,#REF!,#REF!,#REF!,#REF!,#REF!,#REF!,#REF!,#REF!,#REF!,#REF!,#REF!)</f>
        <v>#REF!</v>
      </c>
      <c r="G96" s="81" t="e">
        <f>MIN(#REF!,#REF!,#REF!,#REF!,#REF!,#REF!,#REF!,#REF!,#REF!,#REF!,#REF!,#REF!,#REF!,#REF!,#REF!)</f>
        <v>#REF!</v>
      </c>
      <c r="H96" s="81" t="e">
        <f>MIN(#REF!,#REF!,#REF!,#REF!,#REF!,#REF!,#REF!,#REF!,#REF!,#REF!,#REF!,#REF!,#REF!,#REF!,#REF!)</f>
        <v>#REF!</v>
      </c>
      <c r="J96" s="81"/>
      <c r="K96" s="81"/>
      <c r="L96" s="81"/>
      <c r="M96" s="81"/>
      <c r="N96" s="81"/>
      <c r="O96" s="81"/>
    </row>
    <row r="97" spans="1:15" ht="12.6" hidden="1" customHeight="1" outlineLevel="1" x14ac:dyDescent="0.2">
      <c r="B97" s="319">
        <v>2002</v>
      </c>
      <c r="C97" s="81" t="e">
        <f>MIN(#REF!,#REF!,#REF!,#REF!,#REF!,#REF!,#REF!,#REF!,#REF!,#REF!,#REF!,#REF!,#REF!,#REF!,#REF!)</f>
        <v>#REF!</v>
      </c>
      <c r="D97" s="81" t="e">
        <f>MIN(#REF!,#REF!,#REF!,#REF!,#REF!,#REF!,#REF!,#REF!,#REF!,#REF!,#REF!,#REF!,#REF!,#REF!,#REF!)</f>
        <v>#REF!</v>
      </c>
      <c r="E97" s="81" t="e">
        <f>MIN(#REF!,#REF!,#REF!,#REF!,#REF!,#REF!,#REF!,#REF!,#REF!,#REF!,#REF!,#REF!,#REF!,#REF!,#REF!)</f>
        <v>#REF!</v>
      </c>
      <c r="F97" s="81" t="e">
        <f>MIN(#REF!,#REF!,#REF!,#REF!,#REF!,#REF!,#REF!,#REF!,#REF!,#REF!,#REF!,#REF!,#REF!,#REF!,#REF!)</f>
        <v>#REF!</v>
      </c>
      <c r="G97" s="81" t="e">
        <f>MIN(#REF!,#REF!,#REF!,#REF!,#REF!,#REF!,#REF!,#REF!,#REF!,#REF!,#REF!,#REF!,#REF!,#REF!,#REF!)</f>
        <v>#REF!</v>
      </c>
      <c r="H97" s="81" t="e">
        <f>MIN(#REF!,#REF!,#REF!,#REF!,#REF!,#REF!,#REF!,#REF!,#REF!,#REF!,#REF!,#REF!,#REF!,#REF!,#REF!)</f>
        <v>#REF!</v>
      </c>
      <c r="J97" s="81"/>
      <c r="K97" s="81"/>
      <c r="L97" s="81"/>
      <c r="M97" s="81"/>
      <c r="N97" s="81"/>
      <c r="O97" s="81"/>
    </row>
    <row r="98" spans="1:15" ht="12.6" hidden="1" customHeight="1" outlineLevel="1" x14ac:dyDescent="0.2">
      <c r="B98" s="319">
        <v>2003</v>
      </c>
      <c r="C98" s="81" t="e">
        <f>MIN(#REF!,#REF!,#REF!,#REF!,#REF!,#REF!,#REF!,#REF!,#REF!,#REF!,#REF!,#REF!,#REF!,#REF!,#REF!)</f>
        <v>#REF!</v>
      </c>
      <c r="D98" s="81" t="e">
        <f>MIN(#REF!,#REF!,#REF!,#REF!,#REF!,#REF!,#REF!,#REF!,#REF!,#REF!,#REF!,#REF!,#REF!,#REF!,#REF!)</f>
        <v>#REF!</v>
      </c>
      <c r="E98" s="81" t="e">
        <f>MIN(#REF!,#REF!,#REF!,#REF!,#REF!,#REF!,#REF!,#REF!,#REF!,#REF!,#REF!,#REF!,#REF!,#REF!,#REF!)</f>
        <v>#REF!</v>
      </c>
      <c r="F98" s="81" t="e">
        <f>MIN(#REF!,#REF!,#REF!,#REF!,#REF!,#REF!,#REF!,#REF!,#REF!,#REF!,#REF!,#REF!,#REF!,#REF!,#REF!)</f>
        <v>#REF!</v>
      </c>
      <c r="G98" s="81" t="e">
        <f>MIN(#REF!,#REF!,#REF!,#REF!,#REF!,#REF!,#REF!,#REF!,#REF!,#REF!,#REF!,#REF!,#REF!,#REF!,#REF!)</f>
        <v>#REF!</v>
      </c>
      <c r="H98" s="81" t="e">
        <f>MIN(#REF!,#REF!,#REF!,#REF!,#REF!,#REF!,#REF!,#REF!,#REF!,#REF!,#REF!,#REF!,#REF!,#REF!,#REF!)</f>
        <v>#REF!</v>
      </c>
      <c r="J98" s="81"/>
      <c r="K98" s="81"/>
      <c r="L98" s="81"/>
      <c r="M98" s="81"/>
      <c r="N98" s="81"/>
      <c r="O98" s="81"/>
    </row>
    <row r="99" spans="1:15" ht="12.6" hidden="1" customHeight="1" outlineLevel="1" x14ac:dyDescent="0.2">
      <c r="B99" s="319">
        <v>2004</v>
      </c>
      <c r="C99" s="81" t="e">
        <f>MIN(#REF!,#REF!,#REF!,#REF!,#REF!,#REF!,#REF!,#REF!,#REF!,#REF!,#REF!,#REF!,#REF!,#REF!,#REF!)</f>
        <v>#REF!</v>
      </c>
      <c r="D99" s="81" t="e">
        <f>MIN(#REF!,#REF!,#REF!,#REF!,#REF!,#REF!,#REF!,#REF!,#REF!,#REF!,#REF!,#REF!,#REF!,#REF!,#REF!)</f>
        <v>#REF!</v>
      </c>
      <c r="E99" s="81" t="e">
        <f>MIN(#REF!,#REF!,#REF!,#REF!,#REF!,#REF!,#REF!,#REF!,#REF!,#REF!,#REF!,#REF!,#REF!,#REF!,#REF!)</f>
        <v>#REF!</v>
      </c>
      <c r="F99" s="81" t="e">
        <f>MIN(#REF!,#REF!,#REF!,#REF!,#REF!,#REF!,#REF!,#REF!,#REF!,#REF!,#REF!,#REF!,#REF!,#REF!,#REF!)</f>
        <v>#REF!</v>
      </c>
      <c r="G99" s="81" t="e">
        <f>MIN(#REF!,#REF!,#REF!,#REF!,#REF!,#REF!,#REF!,#REF!,#REF!,#REF!,#REF!,#REF!,#REF!,#REF!,#REF!)</f>
        <v>#REF!</v>
      </c>
      <c r="H99" s="81" t="e">
        <f>MIN(#REF!,#REF!,#REF!,#REF!,#REF!,#REF!,#REF!,#REF!,#REF!,#REF!,#REF!,#REF!,#REF!,#REF!,#REF!)</f>
        <v>#REF!</v>
      </c>
      <c r="J99" s="81"/>
      <c r="K99" s="81"/>
      <c r="L99" s="81"/>
      <c r="M99" s="81"/>
      <c r="N99" s="81"/>
      <c r="O99" s="81"/>
    </row>
    <row r="100" spans="1:15" ht="12.6" hidden="1" customHeight="1" outlineLevel="1" x14ac:dyDescent="0.2">
      <c r="A100" s="320"/>
      <c r="B100" s="321">
        <v>2005</v>
      </c>
      <c r="C100" s="81" t="e">
        <f>MIN(#REF!,#REF!,#REF!,#REF!,#REF!,#REF!,#REF!,#REF!,#REF!,#REF!,#REF!,#REF!,#REF!,#REF!,#REF!)</f>
        <v>#REF!</v>
      </c>
      <c r="D100" s="81" t="e">
        <f>MIN(#REF!,#REF!,#REF!,#REF!,#REF!,#REF!,#REF!,#REF!,#REF!,#REF!,#REF!,#REF!,#REF!,#REF!,#REF!)</f>
        <v>#REF!</v>
      </c>
      <c r="E100" s="81" t="e">
        <f>MIN(#REF!,#REF!,#REF!,#REF!,#REF!,#REF!,#REF!,#REF!,#REF!,#REF!,#REF!,#REF!,#REF!,#REF!,#REF!)</f>
        <v>#REF!</v>
      </c>
      <c r="F100" s="81" t="e">
        <f>MIN(#REF!,#REF!,#REF!,#REF!,#REF!,#REF!,#REF!,#REF!,#REF!,#REF!,#REF!,#REF!,#REF!,#REF!,#REF!)</f>
        <v>#REF!</v>
      </c>
      <c r="G100" s="81" t="e">
        <f>MIN(#REF!,#REF!,#REF!,#REF!,#REF!,#REF!,#REF!,#REF!,#REF!,#REF!,#REF!,#REF!,#REF!,#REF!,#REF!)</f>
        <v>#REF!</v>
      </c>
      <c r="H100" s="81" t="e">
        <f>MIN(#REF!,#REF!,#REF!,#REF!,#REF!,#REF!,#REF!,#REF!,#REF!,#REF!,#REF!,#REF!,#REF!,#REF!,#REF!)</f>
        <v>#REF!</v>
      </c>
      <c r="J100" s="81"/>
      <c r="K100" s="81"/>
      <c r="L100" s="81"/>
      <c r="M100" s="81"/>
      <c r="N100" s="81"/>
      <c r="O100" s="81"/>
    </row>
    <row r="101" spans="1:15" ht="12.6" hidden="1" customHeight="1" outlineLevel="1" x14ac:dyDescent="0.2">
      <c r="A101" s="258" t="s">
        <v>5</v>
      </c>
      <c r="B101" s="322">
        <v>2001</v>
      </c>
      <c r="C101" s="81" t="e">
        <f t="shared" ref="C101:H105" si="6">MIN(C86,C91,C96)</f>
        <v>#REF!</v>
      </c>
      <c r="D101" s="81" t="e">
        <f t="shared" si="6"/>
        <v>#REF!</v>
      </c>
      <c r="E101" s="81" t="e">
        <f t="shared" si="6"/>
        <v>#REF!</v>
      </c>
      <c r="F101" s="81" t="e">
        <f t="shared" si="6"/>
        <v>#REF!</v>
      </c>
      <c r="G101" s="81" t="e">
        <f t="shared" si="6"/>
        <v>#REF!</v>
      </c>
      <c r="H101" s="81" t="e">
        <f t="shared" si="6"/>
        <v>#REF!</v>
      </c>
      <c r="J101" s="81"/>
      <c r="K101" s="81"/>
      <c r="L101" s="81"/>
      <c r="M101" s="81"/>
      <c r="N101" s="81"/>
      <c r="O101" s="81"/>
    </row>
    <row r="102" spans="1:15" ht="12.6" hidden="1" customHeight="1" outlineLevel="1" x14ac:dyDescent="0.2">
      <c r="A102" s="258" t="s">
        <v>5</v>
      </c>
      <c r="B102" s="322">
        <v>2002</v>
      </c>
      <c r="C102" s="81" t="e">
        <f t="shared" si="6"/>
        <v>#REF!</v>
      </c>
      <c r="D102" s="81" t="e">
        <f t="shared" si="6"/>
        <v>#REF!</v>
      </c>
      <c r="E102" s="81" t="e">
        <f t="shared" si="6"/>
        <v>#REF!</v>
      </c>
      <c r="F102" s="81" t="e">
        <f t="shared" si="6"/>
        <v>#REF!</v>
      </c>
      <c r="G102" s="81" t="e">
        <f t="shared" si="6"/>
        <v>#REF!</v>
      </c>
      <c r="H102" s="81" t="e">
        <f t="shared" si="6"/>
        <v>#REF!</v>
      </c>
      <c r="J102" s="81"/>
      <c r="K102" s="81"/>
      <c r="L102" s="81"/>
      <c r="M102" s="81"/>
      <c r="N102" s="81"/>
      <c r="O102" s="81"/>
    </row>
    <row r="103" spans="1:15" ht="12.6" hidden="1" customHeight="1" outlineLevel="1" x14ac:dyDescent="0.2">
      <c r="A103" s="258" t="s">
        <v>5</v>
      </c>
      <c r="B103" s="322">
        <v>2003</v>
      </c>
      <c r="C103" s="81" t="e">
        <f t="shared" si="6"/>
        <v>#REF!</v>
      </c>
      <c r="D103" s="81" t="e">
        <f t="shared" si="6"/>
        <v>#REF!</v>
      </c>
      <c r="E103" s="81" t="e">
        <f t="shared" si="6"/>
        <v>#REF!</v>
      </c>
      <c r="F103" s="81" t="e">
        <f t="shared" si="6"/>
        <v>#REF!</v>
      </c>
      <c r="G103" s="81" t="e">
        <f t="shared" si="6"/>
        <v>#REF!</v>
      </c>
      <c r="H103" s="81" t="e">
        <f t="shared" si="6"/>
        <v>#REF!</v>
      </c>
      <c r="J103" s="81"/>
      <c r="K103" s="81"/>
      <c r="L103" s="81"/>
      <c r="M103" s="81"/>
      <c r="N103" s="81"/>
      <c r="O103" s="81"/>
    </row>
    <row r="104" spans="1:15" ht="12.6" hidden="1" customHeight="1" outlineLevel="1" x14ac:dyDescent="0.2">
      <c r="A104" s="258" t="s">
        <v>5</v>
      </c>
      <c r="B104" s="322">
        <v>2004</v>
      </c>
      <c r="C104" s="81" t="e">
        <f t="shared" si="6"/>
        <v>#REF!</v>
      </c>
      <c r="D104" s="81" t="e">
        <f t="shared" si="6"/>
        <v>#REF!</v>
      </c>
      <c r="E104" s="81" t="e">
        <f t="shared" si="6"/>
        <v>#REF!</v>
      </c>
      <c r="F104" s="81" t="e">
        <f t="shared" si="6"/>
        <v>#REF!</v>
      </c>
      <c r="G104" s="81" t="e">
        <f t="shared" si="6"/>
        <v>#REF!</v>
      </c>
      <c r="H104" s="81" t="e">
        <f t="shared" si="6"/>
        <v>#REF!</v>
      </c>
      <c r="J104" s="81"/>
      <c r="K104" s="81"/>
      <c r="L104" s="81"/>
      <c r="M104" s="81"/>
      <c r="N104" s="81"/>
      <c r="O104" s="81"/>
    </row>
    <row r="105" spans="1:15" ht="12.6" hidden="1" customHeight="1" outlineLevel="1" x14ac:dyDescent="0.2">
      <c r="A105" s="258" t="s">
        <v>5</v>
      </c>
      <c r="B105" s="322">
        <v>2005</v>
      </c>
      <c r="C105" s="81" t="e">
        <f t="shared" si="6"/>
        <v>#REF!</v>
      </c>
      <c r="D105" s="81" t="e">
        <f t="shared" si="6"/>
        <v>#REF!</v>
      </c>
      <c r="E105" s="81" t="e">
        <f t="shared" si="6"/>
        <v>#REF!</v>
      </c>
      <c r="F105" s="81" t="e">
        <f t="shared" si="6"/>
        <v>#REF!</v>
      </c>
      <c r="G105" s="81" t="e">
        <f t="shared" si="6"/>
        <v>#REF!</v>
      </c>
      <c r="H105" s="81" t="e">
        <f t="shared" si="6"/>
        <v>#REF!</v>
      </c>
      <c r="J105" s="81"/>
      <c r="K105" s="81"/>
      <c r="L105" s="81"/>
      <c r="M105" s="81"/>
      <c r="N105" s="81"/>
      <c r="O105" s="81"/>
    </row>
    <row r="106" spans="1:15" ht="12.6" hidden="1" customHeight="1" outlineLevel="1" x14ac:dyDescent="0.2">
      <c r="A106" s="258" t="s">
        <v>4</v>
      </c>
      <c r="B106" s="319">
        <v>2001</v>
      </c>
      <c r="C106" s="81" t="e">
        <f>MAX(#REF!,#REF!,#REF!,#REF!,#REF!,#REF!,#REF!,#REF!,#REF!,#REF!,#REF!,#REF!,#REF!,#REF!,#REF!,#REF!,#REF!,#REF!,#REF!,#REF!,#REF!,#REF!,#REF!,#REF!,#REF!,#REF!)</f>
        <v>#REF!</v>
      </c>
      <c r="D106" s="81" t="e">
        <f>MAX(#REF!,#REF!,#REF!,#REF!,#REF!,#REF!,#REF!,#REF!,#REF!,#REF!,#REF!,#REF!,#REF!,#REF!,#REF!,#REF!,#REF!,#REF!,#REF!,#REF!,#REF!,#REF!,#REF!,#REF!,#REF!,#REF!)</f>
        <v>#REF!</v>
      </c>
      <c r="E106" s="81" t="e">
        <f>MAX(#REF!,#REF!,#REF!,#REF!,#REF!,#REF!,#REF!,#REF!,#REF!,#REF!,#REF!,#REF!,#REF!,#REF!,#REF!,#REF!,#REF!,#REF!,#REF!,#REF!,#REF!,#REF!,#REF!,#REF!,#REF!,#REF!)</f>
        <v>#REF!</v>
      </c>
      <c r="F106" s="81" t="e">
        <f>MAX(#REF!,#REF!,#REF!,#REF!,#REF!,#REF!,#REF!,#REF!,#REF!,#REF!,#REF!,#REF!,#REF!,#REF!,#REF!,#REF!,#REF!,#REF!,#REF!,#REF!,#REF!,#REF!,#REF!,#REF!,#REF!,#REF!)</f>
        <v>#REF!</v>
      </c>
      <c r="G106" s="81" t="e">
        <f>MAX(#REF!,#REF!,#REF!,#REF!,#REF!,#REF!,#REF!,#REF!,#REF!,#REF!,#REF!,#REF!,#REF!,#REF!,#REF!,#REF!,#REF!,#REF!,#REF!,#REF!,#REF!,#REF!,#REF!,#REF!,#REF!,#REF!)</f>
        <v>#REF!</v>
      </c>
      <c r="H106" s="81" t="e">
        <f>MAX(#REF!,#REF!,#REF!,#REF!,#REF!,#REF!,#REF!,#REF!,#REF!,#REF!,#REF!,#REF!,#REF!,#REF!,#REF!,#REF!,#REF!,#REF!,#REF!,#REF!,#REF!,#REF!,#REF!,#REF!,#REF!,#REF!)</f>
        <v>#REF!</v>
      </c>
      <c r="J106" s="81"/>
      <c r="K106" s="81"/>
      <c r="L106" s="81"/>
      <c r="M106" s="81"/>
      <c r="N106" s="81"/>
      <c r="O106" s="81"/>
    </row>
    <row r="107" spans="1:15" ht="12.6" hidden="1" customHeight="1" outlineLevel="1" x14ac:dyDescent="0.2">
      <c r="B107" s="319">
        <v>2002</v>
      </c>
      <c r="C107" s="81" t="e">
        <f>MAX(#REF!,#REF!,#REF!,#REF!,#REF!,#REF!,#REF!,#REF!,#REF!,#REF!,#REF!,#REF!,#REF!,#REF!,#REF!,#REF!,#REF!,#REF!,#REF!,#REF!,#REF!,#REF!,#REF!,#REF!,#REF!,#REF!)</f>
        <v>#REF!</v>
      </c>
      <c r="D107" s="81" t="e">
        <f>MAX(#REF!,#REF!,#REF!,#REF!,#REF!,#REF!,#REF!,#REF!,#REF!,#REF!,#REF!,#REF!,#REF!,#REF!,#REF!,#REF!,#REF!,#REF!,#REF!,#REF!,#REF!,#REF!,#REF!,#REF!,#REF!,#REF!)</f>
        <v>#REF!</v>
      </c>
      <c r="E107" s="81" t="e">
        <f>MAX(#REF!,#REF!,#REF!,#REF!,#REF!,#REF!,#REF!,#REF!,#REF!,#REF!,#REF!,#REF!,#REF!,#REF!,#REF!,#REF!,#REF!,#REF!,#REF!,#REF!,#REF!,#REF!,#REF!,#REF!,#REF!,#REF!)</f>
        <v>#REF!</v>
      </c>
      <c r="F107" s="81" t="e">
        <f>MAX(#REF!,#REF!,#REF!,#REF!,#REF!,#REF!,#REF!,#REF!,#REF!,#REF!,#REF!,#REF!,#REF!,#REF!,#REF!,#REF!,#REF!,#REF!,#REF!,#REF!,#REF!,#REF!,#REF!,#REF!,#REF!,#REF!)</f>
        <v>#REF!</v>
      </c>
      <c r="G107" s="81" t="e">
        <f>MAX(#REF!,#REF!,#REF!,#REF!,#REF!,#REF!,#REF!,#REF!,#REF!,#REF!,#REF!,#REF!,#REF!,#REF!,#REF!,#REF!,#REF!,#REF!,#REF!,#REF!,#REF!,#REF!,#REF!,#REF!,#REF!,#REF!)</f>
        <v>#REF!</v>
      </c>
      <c r="H107" s="81" t="e">
        <f>MAX(#REF!,#REF!,#REF!,#REF!,#REF!,#REF!,#REF!,#REF!,#REF!,#REF!,#REF!,#REF!,#REF!,#REF!,#REF!,#REF!,#REF!,#REF!,#REF!,#REF!,#REF!,#REF!,#REF!,#REF!,#REF!,#REF!)</f>
        <v>#REF!</v>
      </c>
      <c r="J107" s="81"/>
      <c r="K107" s="81"/>
      <c r="L107" s="81"/>
      <c r="M107" s="81"/>
      <c r="N107" s="81"/>
      <c r="O107" s="81"/>
    </row>
    <row r="108" spans="1:15" ht="12.6" hidden="1" customHeight="1" outlineLevel="1" x14ac:dyDescent="0.2">
      <c r="B108" s="319">
        <v>2003</v>
      </c>
      <c r="C108" s="81" t="e">
        <f>MAX(#REF!,#REF!,#REF!,#REF!,#REF!,#REF!,#REF!,#REF!,#REF!,#REF!,#REF!,#REF!,#REF!,#REF!,#REF!,#REF!,#REF!,#REF!,#REF!,#REF!,#REF!,#REF!,#REF!,#REF!,#REF!,#REF!)</f>
        <v>#REF!</v>
      </c>
      <c r="D108" s="81" t="e">
        <f>MAX(#REF!,#REF!,#REF!,#REF!,#REF!,#REF!,#REF!,#REF!,#REF!,#REF!,#REF!,#REF!,#REF!,#REF!,#REF!,#REF!,#REF!,#REF!,#REF!,#REF!,#REF!,#REF!,#REF!,#REF!,#REF!,#REF!)</f>
        <v>#REF!</v>
      </c>
      <c r="E108" s="81" t="e">
        <f>MAX(#REF!,#REF!,#REF!,#REF!,#REF!,#REF!,#REF!,#REF!,#REF!,#REF!,#REF!,#REF!,#REF!,#REF!,#REF!,#REF!,#REF!,#REF!,#REF!,#REF!,#REF!,#REF!,#REF!,#REF!,#REF!,#REF!)</f>
        <v>#REF!</v>
      </c>
      <c r="F108" s="81" t="e">
        <f>MAX(#REF!,#REF!,#REF!,#REF!,#REF!,#REF!,#REF!,#REF!,#REF!,#REF!,#REF!,#REF!,#REF!,#REF!,#REF!,#REF!,#REF!,#REF!,#REF!,#REF!,#REF!,#REF!,#REF!,#REF!,#REF!,#REF!)</f>
        <v>#REF!</v>
      </c>
      <c r="G108" s="81" t="e">
        <f>MAX(#REF!,#REF!,#REF!,#REF!,#REF!,#REF!,#REF!,#REF!,#REF!,#REF!,#REF!,#REF!,#REF!,#REF!,#REF!,#REF!,#REF!,#REF!,#REF!,#REF!,#REF!,#REF!,#REF!,#REF!,#REF!,#REF!)</f>
        <v>#REF!</v>
      </c>
      <c r="H108" s="81" t="e">
        <f>MAX(#REF!,#REF!,#REF!,#REF!,#REF!,#REF!,#REF!,#REF!,#REF!,#REF!,#REF!,#REF!,#REF!,#REF!,#REF!,#REF!,#REF!,#REF!,#REF!,#REF!,#REF!,#REF!,#REF!,#REF!,#REF!,#REF!)</f>
        <v>#REF!</v>
      </c>
      <c r="J108" s="81"/>
      <c r="K108" s="81"/>
      <c r="L108" s="81"/>
      <c r="M108" s="81"/>
      <c r="N108" s="81"/>
      <c r="O108" s="81"/>
    </row>
    <row r="109" spans="1:15" ht="12.6" hidden="1" customHeight="1" outlineLevel="1" x14ac:dyDescent="0.2">
      <c r="B109" s="319">
        <v>2004</v>
      </c>
      <c r="C109" s="81" t="e">
        <f>MAX(#REF!,#REF!,#REF!,#REF!,#REF!,#REF!,#REF!,#REF!,#REF!,#REF!,#REF!,#REF!,#REF!,#REF!,#REF!,#REF!,#REF!,#REF!,#REF!,#REF!,#REF!,#REF!,#REF!,#REF!,#REF!,#REF!)</f>
        <v>#REF!</v>
      </c>
      <c r="D109" s="81" t="e">
        <f>MAX(#REF!,#REF!,#REF!,#REF!,#REF!,#REF!,#REF!,#REF!,#REF!,#REF!,#REF!,#REF!,#REF!,#REF!,#REF!,#REF!,#REF!,#REF!,#REF!,#REF!,#REF!,#REF!,#REF!,#REF!,#REF!,#REF!)</f>
        <v>#REF!</v>
      </c>
      <c r="E109" s="81" t="e">
        <f>MAX(#REF!,#REF!,#REF!,#REF!,#REF!,#REF!,#REF!,#REF!,#REF!,#REF!,#REF!,#REF!,#REF!,#REF!,#REF!,#REF!,#REF!,#REF!,#REF!,#REF!,#REF!,#REF!,#REF!,#REF!,#REF!,#REF!)</f>
        <v>#REF!</v>
      </c>
      <c r="F109" s="81" t="e">
        <f>MAX(#REF!,#REF!,#REF!,#REF!,#REF!,#REF!,#REF!,#REF!,#REF!,#REF!,#REF!,#REF!,#REF!,#REF!,#REF!,#REF!,#REF!,#REF!,#REF!,#REF!,#REF!,#REF!,#REF!,#REF!,#REF!,#REF!)</f>
        <v>#REF!</v>
      </c>
      <c r="G109" s="81" t="e">
        <f>MAX(#REF!,#REF!,#REF!,#REF!,#REF!,#REF!,#REF!,#REF!,#REF!,#REF!,#REF!,#REF!,#REF!,#REF!,#REF!,#REF!,#REF!,#REF!,#REF!,#REF!,#REF!,#REF!,#REF!,#REF!,#REF!,#REF!)</f>
        <v>#REF!</v>
      </c>
      <c r="H109" s="81" t="e">
        <f>MAX(#REF!,#REF!,#REF!,#REF!,#REF!,#REF!,#REF!,#REF!,#REF!,#REF!,#REF!,#REF!,#REF!,#REF!,#REF!,#REF!,#REF!,#REF!,#REF!,#REF!,#REF!,#REF!,#REF!,#REF!,#REF!,#REF!)</f>
        <v>#REF!</v>
      </c>
      <c r="J109" s="81"/>
      <c r="K109" s="81"/>
      <c r="L109" s="81"/>
      <c r="M109" s="81"/>
      <c r="N109" s="81"/>
      <c r="O109" s="81"/>
    </row>
    <row r="110" spans="1:15" ht="12.6" hidden="1" customHeight="1" outlineLevel="1" x14ac:dyDescent="0.2">
      <c r="A110" s="320"/>
      <c r="B110" s="321">
        <v>2005</v>
      </c>
      <c r="C110" s="81" t="e">
        <f>MAX(#REF!,#REF!,#REF!,#REF!,#REF!,#REF!,#REF!,#REF!,#REF!,#REF!,#REF!,#REF!,#REF!,#REF!,#REF!,#REF!,#REF!,#REF!,#REF!,#REF!,#REF!,#REF!,#REF!,#REF!,#REF!,#REF!)</f>
        <v>#REF!</v>
      </c>
      <c r="D110" s="81" t="e">
        <f>MAX(#REF!,#REF!,#REF!,#REF!,#REF!,#REF!,#REF!,#REF!,#REF!,#REF!,#REF!,#REF!,#REF!,#REF!,#REF!,#REF!,#REF!,#REF!,#REF!,#REF!,#REF!,#REF!,#REF!,#REF!,#REF!,#REF!)</f>
        <v>#REF!</v>
      </c>
      <c r="E110" s="81" t="e">
        <f>MAX(#REF!,#REF!,#REF!,#REF!,#REF!,#REF!,#REF!,#REF!,#REF!,#REF!,#REF!,#REF!,#REF!,#REF!,#REF!,#REF!,#REF!,#REF!,#REF!,#REF!,#REF!,#REF!,#REF!,#REF!,#REF!,#REF!)</f>
        <v>#REF!</v>
      </c>
      <c r="F110" s="81" t="e">
        <f>MAX(#REF!,#REF!,#REF!,#REF!,#REF!,#REF!,#REF!,#REF!,#REF!,#REF!,#REF!,#REF!,#REF!,#REF!,#REF!,#REF!,#REF!,#REF!,#REF!,#REF!,#REF!,#REF!,#REF!,#REF!,#REF!,#REF!)</f>
        <v>#REF!</v>
      </c>
      <c r="G110" s="81" t="e">
        <f>MAX(#REF!,#REF!,#REF!,#REF!,#REF!,#REF!,#REF!,#REF!,#REF!,#REF!,#REF!,#REF!,#REF!,#REF!,#REF!,#REF!,#REF!,#REF!,#REF!,#REF!,#REF!,#REF!,#REF!,#REF!,#REF!,#REF!)</f>
        <v>#REF!</v>
      </c>
      <c r="H110" s="81" t="e">
        <f>MAX(#REF!,#REF!,#REF!,#REF!,#REF!,#REF!,#REF!,#REF!,#REF!,#REF!,#REF!,#REF!,#REF!,#REF!,#REF!,#REF!,#REF!,#REF!,#REF!,#REF!,#REF!,#REF!,#REF!,#REF!,#REF!,#REF!)</f>
        <v>#REF!</v>
      </c>
      <c r="J110" s="81"/>
      <c r="K110" s="81"/>
      <c r="L110" s="81"/>
      <c r="M110" s="81"/>
      <c r="N110" s="81"/>
      <c r="O110" s="81"/>
    </row>
    <row r="111" spans="1:15" ht="12.6" hidden="1" customHeight="1" outlineLevel="1" x14ac:dyDescent="0.2">
      <c r="A111" s="258" t="s">
        <v>4</v>
      </c>
      <c r="B111" s="318">
        <v>2001</v>
      </c>
      <c r="C111" s="81" t="e">
        <f>MAX(#REF!,#REF!,#REF!,#REF!,#REF!,#REF!,#REF!,#REF!,#REF!,#REF!,#REF!,#REF!,#REF!,#REF!,#REF!,#REF!,#REF!,#REF!,#REF!,#REF!,#REF!,#REF!,#REF!,#REF!,#REF!,#REF!,#REF!,#REF!,#REF!,#REF!)</f>
        <v>#REF!</v>
      </c>
      <c r="D111" s="81" t="e">
        <f>MAX(#REF!,#REF!,#REF!,#REF!,#REF!,#REF!,#REF!,#REF!,#REF!,#REF!,#REF!,#REF!,#REF!,#REF!,#REF!,#REF!,#REF!,#REF!,#REF!,#REF!,#REF!,#REF!,#REF!,#REF!,#REF!,#REF!,#REF!,#REF!,#REF!,#REF!)</f>
        <v>#REF!</v>
      </c>
      <c r="E111" s="81" t="e">
        <f>MAX(#REF!,#REF!,#REF!,#REF!,#REF!,#REF!,#REF!,#REF!,#REF!,#REF!,#REF!,#REF!,#REF!,#REF!,#REF!,#REF!,#REF!,#REF!,#REF!,#REF!,#REF!,#REF!,#REF!,#REF!,#REF!,#REF!,#REF!,#REF!,#REF!,#REF!)</f>
        <v>#REF!</v>
      </c>
      <c r="F111" s="81" t="e">
        <f>MAX(#REF!,#REF!,#REF!,#REF!,#REF!,#REF!,#REF!,#REF!,#REF!,#REF!,#REF!,#REF!,#REF!,#REF!,#REF!,#REF!,#REF!,#REF!,#REF!,#REF!,#REF!,#REF!,#REF!,#REF!,#REF!,#REF!,#REF!,#REF!,#REF!,#REF!)</f>
        <v>#REF!</v>
      </c>
      <c r="G111" s="81" t="e">
        <f>MAX(#REF!,#REF!,#REF!,#REF!,#REF!,#REF!,#REF!,#REF!,#REF!,#REF!,#REF!,#REF!,#REF!,#REF!,#REF!,#REF!,#REF!,#REF!,#REF!,#REF!,#REF!,#REF!,#REF!,#REF!,#REF!,#REF!,#REF!,#REF!,#REF!,#REF!)</f>
        <v>#REF!</v>
      </c>
      <c r="H111" s="81" t="e">
        <f>MAX(#REF!,#REF!,#REF!,#REF!,#REF!,#REF!,#REF!,#REF!,#REF!,#REF!,#REF!,#REF!,#REF!,#REF!,#REF!,#REF!,#REF!,#REF!,#REF!,#REF!,#REF!,#REF!,#REF!,#REF!,#REF!,#REF!,#REF!,#REF!,#REF!,#REF!)</f>
        <v>#REF!</v>
      </c>
      <c r="J111" s="81"/>
      <c r="K111" s="81"/>
      <c r="L111" s="81"/>
      <c r="M111" s="81"/>
      <c r="N111" s="81"/>
      <c r="O111" s="81"/>
    </row>
    <row r="112" spans="1:15" ht="12.6" hidden="1" customHeight="1" outlineLevel="1" x14ac:dyDescent="0.2">
      <c r="B112" s="319">
        <v>2002</v>
      </c>
      <c r="C112" s="81" t="e">
        <f>MAX(#REF!,#REF!,#REF!,#REF!,#REF!,#REF!,#REF!,#REF!,#REF!,#REF!,#REF!,#REF!,#REF!,#REF!,#REF!,#REF!,#REF!,#REF!,#REF!,#REF!,#REF!,#REF!,#REF!,#REF!,#REF!,#REF!,#REF!,#REF!,#REF!,#REF!)</f>
        <v>#REF!</v>
      </c>
      <c r="D112" s="81" t="e">
        <f>MAX(#REF!,#REF!,#REF!,#REF!,#REF!,#REF!,#REF!,#REF!,#REF!,#REF!,#REF!,#REF!,#REF!,#REF!,#REF!,#REF!,#REF!,#REF!,#REF!,#REF!,#REF!,#REF!,#REF!,#REF!,#REF!,#REF!,#REF!,#REF!,#REF!,#REF!)</f>
        <v>#REF!</v>
      </c>
      <c r="E112" s="81" t="e">
        <f>MAX(#REF!,#REF!,#REF!,#REF!,#REF!,#REF!,#REF!,#REF!,#REF!,#REF!,#REF!,#REF!,#REF!,#REF!,#REF!,#REF!,#REF!,#REF!,#REF!,#REF!,#REF!,#REF!,#REF!,#REF!,#REF!,#REF!,#REF!,#REF!,#REF!,#REF!)</f>
        <v>#REF!</v>
      </c>
      <c r="F112" s="81" t="e">
        <f>MAX(#REF!,#REF!,#REF!,#REF!,#REF!,#REF!,#REF!,#REF!,#REF!,#REF!,#REF!,#REF!,#REF!,#REF!,#REF!,#REF!,#REF!,#REF!,#REF!,#REF!,#REF!,#REF!,#REF!,#REF!,#REF!,#REF!,#REF!,#REF!,#REF!,#REF!)</f>
        <v>#REF!</v>
      </c>
      <c r="G112" s="81" t="e">
        <f>MAX(#REF!,#REF!,#REF!,#REF!,#REF!,#REF!,#REF!,#REF!,#REF!,#REF!,#REF!,#REF!,#REF!,#REF!,#REF!,#REF!,#REF!,#REF!,#REF!,#REF!,#REF!,#REF!,#REF!,#REF!,#REF!,#REF!,#REF!,#REF!,#REF!,#REF!)</f>
        <v>#REF!</v>
      </c>
      <c r="H112" s="81" t="e">
        <f>MAX(#REF!,#REF!,#REF!,#REF!,#REF!,#REF!,#REF!,#REF!,#REF!,#REF!,#REF!,#REF!,#REF!,#REF!,#REF!,#REF!,#REF!,#REF!,#REF!,#REF!,#REF!,#REF!,#REF!,#REF!,#REF!,#REF!,#REF!,#REF!,#REF!,#REF!)</f>
        <v>#REF!</v>
      </c>
      <c r="J112" s="81"/>
      <c r="K112" s="81"/>
      <c r="L112" s="81"/>
      <c r="M112" s="81"/>
      <c r="N112" s="81"/>
      <c r="O112" s="81"/>
    </row>
    <row r="113" spans="1:15" ht="12.6" hidden="1" customHeight="1" outlineLevel="1" x14ac:dyDescent="0.2">
      <c r="B113" s="319">
        <v>2003</v>
      </c>
      <c r="C113" s="81" t="e">
        <f>MAX(#REF!,#REF!,#REF!,#REF!,#REF!,#REF!,#REF!,#REF!,#REF!,#REF!,#REF!,#REF!,#REF!,#REF!,#REF!,#REF!,#REF!,#REF!,#REF!,#REF!,#REF!,#REF!,#REF!,#REF!,#REF!,#REF!,#REF!,#REF!,#REF!,#REF!)</f>
        <v>#REF!</v>
      </c>
      <c r="D113" s="81" t="e">
        <f>MAX(#REF!,#REF!,#REF!,#REF!,#REF!,#REF!,#REF!,#REF!,#REF!,#REF!,#REF!,#REF!,#REF!,#REF!,#REF!,#REF!,#REF!,#REF!,#REF!,#REF!,#REF!,#REF!,#REF!,#REF!,#REF!,#REF!,#REF!,#REF!,#REF!,#REF!)</f>
        <v>#REF!</v>
      </c>
      <c r="E113" s="81" t="e">
        <f>MAX(#REF!,#REF!,#REF!,#REF!,#REF!,#REF!,#REF!,#REF!,#REF!,#REF!,#REF!,#REF!,#REF!,#REF!,#REF!,#REF!,#REF!,#REF!,#REF!,#REF!,#REF!,#REF!,#REF!,#REF!,#REF!,#REF!,#REF!,#REF!,#REF!,#REF!)</f>
        <v>#REF!</v>
      </c>
      <c r="F113" s="81" t="e">
        <f>MAX(#REF!,#REF!,#REF!,#REF!,#REF!,#REF!,#REF!,#REF!,#REF!,#REF!,#REF!,#REF!,#REF!,#REF!,#REF!,#REF!,#REF!,#REF!,#REF!,#REF!,#REF!,#REF!,#REF!,#REF!,#REF!,#REF!,#REF!,#REF!,#REF!,#REF!)</f>
        <v>#REF!</v>
      </c>
      <c r="G113" s="81" t="e">
        <f>MAX(#REF!,#REF!,#REF!,#REF!,#REF!,#REF!,#REF!,#REF!,#REF!,#REF!,#REF!,#REF!,#REF!,#REF!,#REF!,#REF!,#REF!,#REF!,#REF!,#REF!,#REF!,#REF!,#REF!,#REF!,#REF!,#REF!,#REF!,#REF!,#REF!,#REF!)</f>
        <v>#REF!</v>
      </c>
      <c r="H113" s="81" t="e">
        <f>MAX(#REF!,#REF!,#REF!,#REF!,#REF!,#REF!,#REF!,#REF!,#REF!,#REF!,#REF!,#REF!,#REF!,#REF!,#REF!,#REF!,#REF!,#REF!,#REF!,#REF!,#REF!,#REF!,#REF!,#REF!,#REF!,#REF!,#REF!,#REF!,#REF!,#REF!)</f>
        <v>#REF!</v>
      </c>
      <c r="J113" s="81"/>
      <c r="K113" s="81"/>
      <c r="L113" s="81"/>
      <c r="M113" s="81"/>
      <c r="N113" s="81"/>
      <c r="O113" s="81"/>
    </row>
    <row r="114" spans="1:15" ht="12.6" hidden="1" customHeight="1" outlineLevel="1" x14ac:dyDescent="0.2">
      <c r="B114" s="319">
        <v>2004</v>
      </c>
      <c r="C114" s="81" t="e">
        <f>MAX(#REF!,#REF!,#REF!,#REF!,#REF!,#REF!,#REF!,#REF!,#REF!,#REF!,#REF!,#REF!,#REF!,#REF!,#REF!,#REF!,#REF!,#REF!,#REF!,#REF!,#REF!,#REF!,#REF!,#REF!,#REF!,#REF!,#REF!,#REF!,#REF!,#REF!)</f>
        <v>#REF!</v>
      </c>
      <c r="D114" s="81" t="e">
        <f>MAX(#REF!,#REF!,#REF!,#REF!,#REF!,#REF!,#REF!,#REF!,#REF!,#REF!,#REF!,#REF!,#REF!,#REF!,#REF!,#REF!,#REF!,#REF!,#REF!,#REF!,#REF!,#REF!,#REF!,#REF!,#REF!,#REF!,#REF!,#REF!,#REF!,#REF!)</f>
        <v>#REF!</v>
      </c>
      <c r="E114" s="81" t="e">
        <f>MAX(#REF!,#REF!,#REF!,#REF!,#REF!,#REF!,#REF!,#REF!,#REF!,#REF!,#REF!,#REF!,#REF!,#REF!,#REF!,#REF!,#REF!,#REF!,#REF!,#REF!,#REF!,#REF!,#REF!,#REF!,#REF!,#REF!,#REF!,#REF!,#REF!,#REF!)</f>
        <v>#REF!</v>
      </c>
      <c r="F114" s="81" t="e">
        <f>MAX(#REF!,#REF!,#REF!,#REF!,#REF!,#REF!,#REF!,#REF!,#REF!,#REF!,#REF!,#REF!,#REF!,#REF!,#REF!,#REF!,#REF!,#REF!,#REF!,#REF!,#REF!,#REF!,#REF!,#REF!,#REF!,#REF!,#REF!,#REF!,#REF!,#REF!)</f>
        <v>#REF!</v>
      </c>
      <c r="G114" s="81" t="e">
        <f>MAX(#REF!,#REF!,#REF!,#REF!,#REF!,#REF!,#REF!,#REF!,#REF!,#REF!,#REF!,#REF!,#REF!,#REF!,#REF!,#REF!,#REF!,#REF!,#REF!,#REF!,#REF!,#REF!,#REF!,#REF!,#REF!,#REF!,#REF!,#REF!,#REF!,#REF!)</f>
        <v>#REF!</v>
      </c>
      <c r="H114" s="81" t="e">
        <f>MAX(#REF!,#REF!,#REF!,#REF!,#REF!,#REF!,#REF!,#REF!,#REF!,#REF!,#REF!,#REF!,#REF!,#REF!,#REF!,#REF!,#REF!,#REF!,#REF!,#REF!,#REF!,#REF!,#REF!,#REF!,#REF!,#REF!,#REF!,#REF!,#REF!,#REF!)</f>
        <v>#REF!</v>
      </c>
      <c r="J114" s="81"/>
      <c r="K114" s="81"/>
      <c r="L114" s="81"/>
      <c r="M114" s="81"/>
      <c r="N114" s="81"/>
      <c r="O114" s="81"/>
    </row>
    <row r="115" spans="1:15" ht="12.6" hidden="1" customHeight="1" outlineLevel="1" x14ac:dyDescent="0.2">
      <c r="A115" s="320"/>
      <c r="B115" s="321">
        <v>2005</v>
      </c>
      <c r="C115" s="81" t="e">
        <f>MAX(#REF!,#REF!,#REF!,#REF!,#REF!,#REF!,#REF!,#REF!,#REF!,#REF!,#REF!,#REF!,#REF!,#REF!,#REF!,#REF!,#REF!,#REF!,#REF!,#REF!,#REF!,#REF!,#REF!,#REF!,#REF!,#REF!,#REF!,#REF!,#REF!,#REF!)</f>
        <v>#REF!</v>
      </c>
      <c r="D115" s="81" t="e">
        <f>MAX(#REF!,#REF!,#REF!,#REF!,#REF!,#REF!,#REF!,#REF!,#REF!,#REF!,#REF!,#REF!,#REF!,#REF!,#REF!,#REF!,#REF!,#REF!,#REF!,#REF!,#REF!,#REF!,#REF!,#REF!,#REF!,#REF!,#REF!,#REF!,#REF!,#REF!)</f>
        <v>#REF!</v>
      </c>
      <c r="E115" s="81" t="e">
        <f>MAX(#REF!,#REF!,#REF!,#REF!,#REF!,#REF!,#REF!,#REF!,#REF!,#REF!,#REF!,#REF!,#REF!,#REF!,#REF!,#REF!,#REF!,#REF!,#REF!,#REF!,#REF!,#REF!,#REF!,#REF!,#REF!,#REF!,#REF!,#REF!,#REF!,#REF!)</f>
        <v>#REF!</v>
      </c>
      <c r="F115" s="81" t="e">
        <f>MAX(#REF!,#REF!,#REF!,#REF!,#REF!,#REF!,#REF!,#REF!,#REF!,#REF!,#REF!,#REF!,#REF!,#REF!,#REF!,#REF!,#REF!,#REF!,#REF!,#REF!,#REF!,#REF!,#REF!,#REF!,#REF!,#REF!,#REF!,#REF!,#REF!,#REF!)</f>
        <v>#REF!</v>
      </c>
      <c r="G115" s="81" t="e">
        <f>MAX(#REF!,#REF!,#REF!,#REF!,#REF!,#REF!,#REF!,#REF!,#REF!,#REF!,#REF!,#REF!,#REF!,#REF!,#REF!,#REF!,#REF!,#REF!,#REF!,#REF!,#REF!,#REF!,#REF!,#REF!,#REF!,#REF!,#REF!,#REF!,#REF!,#REF!)</f>
        <v>#REF!</v>
      </c>
      <c r="H115" s="81" t="e">
        <f>MAX(#REF!,#REF!,#REF!,#REF!,#REF!,#REF!,#REF!,#REF!,#REF!,#REF!,#REF!,#REF!,#REF!,#REF!,#REF!,#REF!,#REF!,#REF!,#REF!,#REF!,#REF!,#REF!,#REF!,#REF!,#REF!,#REF!,#REF!,#REF!,#REF!,#REF!)</f>
        <v>#REF!</v>
      </c>
      <c r="J115" s="81"/>
      <c r="K115" s="81"/>
      <c r="L115" s="81"/>
      <c r="M115" s="81"/>
      <c r="N115" s="81"/>
      <c r="O115" s="81"/>
    </row>
    <row r="116" spans="1:15" ht="12.6" hidden="1" customHeight="1" outlineLevel="1" x14ac:dyDescent="0.2">
      <c r="A116" s="258" t="s">
        <v>4</v>
      </c>
      <c r="B116" s="318">
        <v>2001</v>
      </c>
      <c r="C116" s="81" t="e">
        <f>MAX(#REF!,#REF!,#REF!,#REF!,#REF!,#REF!,#REF!,#REF!,#REF!,#REF!,#REF!,#REF!,#REF!,#REF!,#REF!)</f>
        <v>#REF!</v>
      </c>
      <c r="D116" s="81" t="e">
        <f>MAX(#REF!,#REF!,#REF!,#REF!,#REF!,#REF!,#REF!,#REF!,#REF!,#REF!,#REF!,#REF!,#REF!,#REF!,#REF!)</f>
        <v>#REF!</v>
      </c>
      <c r="E116" s="81" t="e">
        <f>MAX(#REF!,#REF!,#REF!,#REF!,#REF!,#REF!,#REF!,#REF!,#REF!,#REF!,#REF!,#REF!,#REF!,#REF!,#REF!)</f>
        <v>#REF!</v>
      </c>
      <c r="F116" s="81" t="e">
        <f>MAX(#REF!,#REF!,#REF!,#REF!,#REF!,#REF!,#REF!,#REF!,#REF!,#REF!,#REF!,#REF!,#REF!,#REF!,#REF!)</f>
        <v>#REF!</v>
      </c>
      <c r="G116" s="81" t="e">
        <f>MAX(#REF!,#REF!,#REF!,#REF!,#REF!,#REF!,#REF!,#REF!,#REF!,#REF!,#REF!,#REF!,#REF!,#REF!,#REF!)</f>
        <v>#REF!</v>
      </c>
      <c r="H116" s="81" t="e">
        <f>MAX(#REF!,#REF!,#REF!,#REF!,#REF!,#REF!,#REF!,#REF!,#REF!,#REF!,#REF!,#REF!,#REF!,#REF!,#REF!)</f>
        <v>#REF!</v>
      </c>
      <c r="J116" s="81"/>
      <c r="K116" s="81"/>
      <c r="L116" s="81"/>
      <c r="M116" s="81"/>
      <c r="N116" s="81"/>
      <c r="O116" s="81"/>
    </row>
    <row r="117" spans="1:15" ht="12.6" hidden="1" customHeight="1" outlineLevel="1" x14ac:dyDescent="0.2">
      <c r="B117" s="319">
        <v>2002</v>
      </c>
      <c r="C117" s="81" t="e">
        <f>MAX(#REF!,#REF!,#REF!,#REF!,#REF!,#REF!,#REF!,#REF!,#REF!,#REF!,#REF!,#REF!,#REF!,#REF!,#REF!)</f>
        <v>#REF!</v>
      </c>
      <c r="D117" s="81" t="e">
        <f>MAX(#REF!,#REF!,#REF!,#REF!,#REF!,#REF!,#REF!,#REF!,#REF!,#REF!,#REF!,#REF!,#REF!,#REF!,#REF!)</f>
        <v>#REF!</v>
      </c>
      <c r="E117" s="81" t="e">
        <f>MAX(#REF!,#REF!,#REF!,#REF!,#REF!,#REF!,#REF!,#REF!,#REF!,#REF!,#REF!,#REF!,#REF!,#REF!,#REF!)</f>
        <v>#REF!</v>
      </c>
      <c r="F117" s="81" t="e">
        <f>MAX(#REF!,#REF!,#REF!,#REF!,#REF!,#REF!,#REF!,#REF!,#REF!,#REF!,#REF!,#REF!,#REF!,#REF!,#REF!)</f>
        <v>#REF!</v>
      </c>
      <c r="G117" s="81" t="e">
        <f>MAX(#REF!,#REF!,#REF!,#REF!,#REF!,#REF!,#REF!,#REF!,#REF!,#REF!,#REF!,#REF!,#REF!,#REF!,#REF!)</f>
        <v>#REF!</v>
      </c>
      <c r="H117" s="81" t="e">
        <f>MAX(#REF!,#REF!,#REF!,#REF!,#REF!,#REF!,#REF!,#REF!,#REF!,#REF!,#REF!,#REF!,#REF!,#REF!,#REF!)</f>
        <v>#REF!</v>
      </c>
      <c r="J117" s="81"/>
      <c r="K117" s="81"/>
      <c r="L117" s="81"/>
      <c r="M117" s="81"/>
      <c r="N117" s="81"/>
      <c r="O117" s="81"/>
    </row>
    <row r="118" spans="1:15" ht="12.6" hidden="1" customHeight="1" outlineLevel="1" x14ac:dyDescent="0.2">
      <c r="B118" s="319">
        <v>2003</v>
      </c>
      <c r="C118" s="81" t="e">
        <f>MAX(#REF!,#REF!,#REF!,#REF!,#REF!,#REF!,#REF!,#REF!,#REF!,#REF!,#REF!,#REF!,#REF!,#REF!,#REF!)</f>
        <v>#REF!</v>
      </c>
      <c r="D118" s="81" t="e">
        <f>MAX(#REF!,#REF!,#REF!,#REF!,#REF!,#REF!,#REF!,#REF!,#REF!,#REF!,#REF!,#REF!,#REF!,#REF!,#REF!)</f>
        <v>#REF!</v>
      </c>
      <c r="E118" s="81" t="e">
        <f>MAX(#REF!,#REF!,#REF!,#REF!,#REF!,#REF!,#REF!,#REF!,#REF!,#REF!,#REF!,#REF!,#REF!,#REF!,#REF!)</f>
        <v>#REF!</v>
      </c>
      <c r="F118" s="81" t="e">
        <f>MAX(#REF!,#REF!,#REF!,#REF!,#REF!,#REF!,#REF!,#REF!,#REF!,#REF!,#REF!,#REF!,#REF!,#REF!,#REF!)</f>
        <v>#REF!</v>
      </c>
      <c r="G118" s="81" t="e">
        <f>MAX(#REF!,#REF!,#REF!,#REF!,#REF!,#REF!,#REF!,#REF!,#REF!,#REF!,#REF!,#REF!,#REF!,#REF!,#REF!)</f>
        <v>#REF!</v>
      </c>
      <c r="H118" s="81" t="e">
        <f>MAX(#REF!,#REF!,#REF!,#REF!,#REF!,#REF!,#REF!,#REF!,#REF!,#REF!,#REF!,#REF!,#REF!,#REF!,#REF!)</f>
        <v>#REF!</v>
      </c>
      <c r="J118" s="81"/>
      <c r="K118" s="81"/>
      <c r="L118" s="81"/>
      <c r="M118" s="81"/>
      <c r="N118" s="81"/>
      <c r="O118" s="81"/>
    </row>
    <row r="119" spans="1:15" ht="12.6" hidden="1" customHeight="1" outlineLevel="1" x14ac:dyDescent="0.2">
      <c r="B119" s="319">
        <v>2004</v>
      </c>
      <c r="C119" s="81" t="e">
        <f>MAX(#REF!,#REF!,#REF!,#REF!,#REF!,#REF!,#REF!,#REF!,#REF!,#REF!,#REF!,#REF!,#REF!,#REF!,#REF!)</f>
        <v>#REF!</v>
      </c>
      <c r="D119" s="81" t="e">
        <f>MAX(#REF!,#REF!,#REF!,#REF!,#REF!,#REF!,#REF!,#REF!,#REF!,#REF!,#REF!,#REF!,#REF!,#REF!,#REF!)</f>
        <v>#REF!</v>
      </c>
      <c r="E119" s="81" t="e">
        <f>MAX(#REF!,#REF!,#REF!,#REF!,#REF!,#REF!,#REF!,#REF!,#REF!,#REF!,#REF!,#REF!,#REF!,#REF!,#REF!)</f>
        <v>#REF!</v>
      </c>
      <c r="F119" s="81" t="e">
        <f>MAX(#REF!,#REF!,#REF!,#REF!,#REF!,#REF!,#REF!,#REF!,#REF!,#REF!,#REF!,#REF!,#REF!,#REF!,#REF!)</f>
        <v>#REF!</v>
      </c>
      <c r="G119" s="81" t="e">
        <f>MAX(#REF!,#REF!,#REF!,#REF!,#REF!,#REF!,#REF!,#REF!,#REF!,#REF!,#REF!,#REF!,#REF!,#REF!,#REF!)</f>
        <v>#REF!</v>
      </c>
      <c r="H119" s="81" t="e">
        <f>MAX(#REF!,#REF!,#REF!,#REF!,#REF!,#REF!,#REF!,#REF!,#REF!,#REF!,#REF!,#REF!,#REF!,#REF!,#REF!)</f>
        <v>#REF!</v>
      </c>
      <c r="J119" s="81"/>
      <c r="K119" s="81"/>
      <c r="L119" s="81"/>
      <c r="M119" s="81"/>
      <c r="N119" s="81"/>
      <c r="O119" s="81"/>
    </row>
    <row r="120" spans="1:15" ht="12.6" hidden="1" customHeight="1" outlineLevel="1" x14ac:dyDescent="0.2">
      <c r="A120" s="320"/>
      <c r="B120" s="321">
        <v>2005</v>
      </c>
      <c r="C120" s="81" t="e">
        <f>MAX(#REF!,#REF!,#REF!,#REF!,#REF!,#REF!,#REF!,#REF!,#REF!,#REF!,#REF!,#REF!,#REF!,#REF!,#REF!)</f>
        <v>#REF!</v>
      </c>
      <c r="D120" s="81" t="e">
        <f>MAX(#REF!,#REF!,#REF!,#REF!,#REF!,#REF!,#REF!,#REF!,#REF!,#REF!,#REF!,#REF!,#REF!,#REF!,#REF!)</f>
        <v>#REF!</v>
      </c>
      <c r="E120" s="81" t="e">
        <f>MAX(#REF!,#REF!,#REF!,#REF!,#REF!,#REF!,#REF!,#REF!,#REF!,#REF!,#REF!,#REF!,#REF!,#REF!,#REF!)</f>
        <v>#REF!</v>
      </c>
      <c r="F120" s="81" t="e">
        <f>MAX(#REF!,#REF!,#REF!,#REF!,#REF!,#REF!,#REF!,#REF!,#REF!,#REF!,#REF!,#REF!,#REF!,#REF!,#REF!)</f>
        <v>#REF!</v>
      </c>
      <c r="G120" s="81" t="e">
        <f>MAX(#REF!,#REF!,#REF!,#REF!,#REF!,#REF!,#REF!,#REF!,#REF!,#REF!,#REF!,#REF!,#REF!,#REF!,#REF!)</f>
        <v>#REF!</v>
      </c>
      <c r="H120" s="81" t="e">
        <f>MAX(#REF!,#REF!,#REF!,#REF!,#REF!,#REF!,#REF!,#REF!,#REF!,#REF!,#REF!,#REF!,#REF!,#REF!,#REF!)</f>
        <v>#REF!</v>
      </c>
      <c r="J120" s="81"/>
      <c r="K120" s="81"/>
      <c r="L120" s="81"/>
      <c r="M120" s="81"/>
      <c r="N120" s="81"/>
      <c r="O120" s="81"/>
    </row>
    <row r="121" spans="1:15" ht="12.6" hidden="1" customHeight="1" outlineLevel="1" x14ac:dyDescent="0.2">
      <c r="A121" s="258" t="s">
        <v>4</v>
      </c>
      <c r="B121" s="322">
        <v>2001</v>
      </c>
      <c r="C121" s="81" t="e">
        <f t="shared" ref="C121:H125" si="7">MAX(C106,C111,C116)</f>
        <v>#REF!</v>
      </c>
      <c r="D121" s="81" t="e">
        <f t="shared" si="7"/>
        <v>#REF!</v>
      </c>
      <c r="E121" s="81" t="e">
        <f t="shared" si="7"/>
        <v>#REF!</v>
      </c>
      <c r="F121" s="81" t="e">
        <f t="shared" si="7"/>
        <v>#REF!</v>
      </c>
      <c r="G121" s="81" t="e">
        <f t="shared" si="7"/>
        <v>#REF!</v>
      </c>
      <c r="H121" s="81" t="e">
        <f t="shared" si="7"/>
        <v>#REF!</v>
      </c>
      <c r="J121" s="81"/>
      <c r="K121" s="81"/>
      <c r="L121" s="81"/>
      <c r="M121" s="81"/>
      <c r="N121" s="81"/>
      <c r="O121" s="81"/>
    </row>
    <row r="122" spans="1:15" ht="12.6" hidden="1" customHeight="1" outlineLevel="1" x14ac:dyDescent="0.2">
      <c r="A122" s="258" t="s">
        <v>4</v>
      </c>
      <c r="B122" s="322">
        <v>2002</v>
      </c>
      <c r="C122" s="81" t="e">
        <f t="shared" si="7"/>
        <v>#REF!</v>
      </c>
      <c r="D122" s="81" t="e">
        <f t="shared" si="7"/>
        <v>#REF!</v>
      </c>
      <c r="E122" s="81" t="e">
        <f t="shared" si="7"/>
        <v>#REF!</v>
      </c>
      <c r="F122" s="81" t="e">
        <f t="shared" si="7"/>
        <v>#REF!</v>
      </c>
      <c r="G122" s="81" t="e">
        <f t="shared" si="7"/>
        <v>#REF!</v>
      </c>
      <c r="H122" s="81" t="e">
        <f t="shared" si="7"/>
        <v>#REF!</v>
      </c>
      <c r="J122" s="81"/>
      <c r="K122" s="81"/>
      <c r="L122" s="81"/>
      <c r="M122" s="81"/>
      <c r="N122" s="81"/>
      <c r="O122" s="81"/>
    </row>
    <row r="123" spans="1:15" ht="12.6" hidden="1" customHeight="1" outlineLevel="1" x14ac:dyDescent="0.2">
      <c r="A123" s="258" t="s">
        <v>4</v>
      </c>
      <c r="B123" s="322">
        <v>2003</v>
      </c>
      <c r="C123" s="81" t="e">
        <f t="shared" si="7"/>
        <v>#REF!</v>
      </c>
      <c r="D123" s="81" t="e">
        <f t="shared" si="7"/>
        <v>#REF!</v>
      </c>
      <c r="E123" s="81" t="e">
        <f t="shared" si="7"/>
        <v>#REF!</v>
      </c>
      <c r="F123" s="81" t="e">
        <f t="shared" si="7"/>
        <v>#REF!</v>
      </c>
      <c r="G123" s="81" t="e">
        <f t="shared" si="7"/>
        <v>#REF!</v>
      </c>
      <c r="H123" s="81" t="e">
        <f t="shared" si="7"/>
        <v>#REF!</v>
      </c>
      <c r="J123" s="81"/>
      <c r="K123" s="81"/>
      <c r="L123" s="81"/>
      <c r="M123" s="81"/>
      <c r="N123" s="81"/>
      <c r="O123" s="81"/>
    </row>
    <row r="124" spans="1:15" ht="12.6" hidden="1" customHeight="1" outlineLevel="1" x14ac:dyDescent="0.2">
      <c r="A124" s="258" t="s">
        <v>4</v>
      </c>
      <c r="B124" s="322">
        <v>2004</v>
      </c>
      <c r="C124" s="81" t="e">
        <f t="shared" si="7"/>
        <v>#REF!</v>
      </c>
      <c r="D124" s="81" t="e">
        <f t="shared" si="7"/>
        <v>#REF!</v>
      </c>
      <c r="E124" s="81" t="e">
        <f t="shared" si="7"/>
        <v>#REF!</v>
      </c>
      <c r="F124" s="81" t="e">
        <f t="shared" si="7"/>
        <v>#REF!</v>
      </c>
      <c r="G124" s="81" t="e">
        <f t="shared" si="7"/>
        <v>#REF!</v>
      </c>
      <c r="H124" s="81" t="e">
        <f t="shared" si="7"/>
        <v>#REF!</v>
      </c>
      <c r="J124" s="81"/>
      <c r="K124" s="81"/>
      <c r="L124" s="81"/>
      <c r="M124" s="81"/>
      <c r="N124" s="81"/>
      <c r="O124" s="81"/>
    </row>
    <row r="125" spans="1:15" ht="12.6" hidden="1" customHeight="1" outlineLevel="1" x14ac:dyDescent="0.2">
      <c r="A125" s="258" t="s">
        <v>4</v>
      </c>
      <c r="B125" s="322">
        <v>2005</v>
      </c>
      <c r="C125" s="81" t="e">
        <f t="shared" si="7"/>
        <v>#REF!</v>
      </c>
      <c r="D125" s="81" t="e">
        <f t="shared" si="7"/>
        <v>#REF!</v>
      </c>
      <c r="E125" s="81" t="e">
        <f t="shared" si="7"/>
        <v>#REF!</v>
      </c>
      <c r="F125" s="81" t="e">
        <f t="shared" si="7"/>
        <v>#REF!</v>
      </c>
      <c r="G125" s="81" t="e">
        <f t="shared" si="7"/>
        <v>#REF!</v>
      </c>
      <c r="H125" s="81" t="e">
        <f t="shared" si="7"/>
        <v>#REF!</v>
      </c>
      <c r="J125" s="81"/>
      <c r="K125" s="81"/>
      <c r="L125" s="81"/>
      <c r="M125" s="81"/>
      <c r="N125" s="81"/>
      <c r="O125" s="81"/>
    </row>
    <row r="126" spans="1:15" ht="12.6" hidden="1" customHeight="1" outlineLevel="1" x14ac:dyDescent="0.2"/>
    <row r="127" spans="1:15" ht="12.6" hidden="1" customHeight="1" outlineLevel="1" x14ac:dyDescent="0.2"/>
    <row r="128" spans="1:15" ht="12.6" hidden="1" customHeight="1" outlineLevel="1" x14ac:dyDescent="0.2">
      <c r="A128" s="62">
        <v>2001</v>
      </c>
      <c r="C128" s="4" t="e">
        <f>C8- SUM(#REF!,C63,C53,C48,C38,C33,C28,C18)</f>
        <v>#REF!</v>
      </c>
      <c r="D128" s="4" t="e">
        <f>D8- SUM(#REF!,D63,D53,D48,D38,D33,D28,D18)</f>
        <v>#REF!</v>
      </c>
      <c r="E128" s="4" t="e">
        <f>E8-   SUM(#REF!,E63,E53,E48,E38,E33,E28,E18)</f>
        <v>#REF!</v>
      </c>
      <c r="F128" s="4" t="e">
        <f>F8- SUM(#REF!,F63,F53,F48,F38,F33,F28,F18)</f>
        <v>#REF!</v>
      </c>
      <c r="G128" s="4" t="e">
        <f>G8-   SUM(#REF!,G63,G53,G48,G38,G33,G28,G18)</f>
        <v>#REF!</v>
      </c>
      <c r="H128" s="4" t="e">
        <f>H8- SUM(#REF!,H63,H53,H48,H38,H33,H28,H18)</f>
        <v>#REF!</v>
      </c>
      <c r="I128" s="4"/>
      <c r="J128" s="4"/>
      <c r="K128" s="4"/>
      <c r="L128" s="4"/>
      <c r="M128" s="4"/>
      <c r="N128" s="4"/>
      <c r="O128" s="4"/>
    </row>
    <row r="129" spans="1:15" ht="12.6" hidden="1" customHeight="1" outlineLevel="1" x14ac:dyDescent="0.2">
      <c r="A129" s="62">
        <v>2002</v>
      </c>
      <c r="C129" s="4" t="e">
        <f>C9- SUM(#REF!,C64,C54,C49,C39,C34,C29,C19)</f>
        <v>#REF!</v>
      </c>
      <c r="D129" s="4" t="e">
        <f>D9- SUM(#REF!,D64,D54,D49,D39,D34,D29,D19)</f>
        <v>#REF!</v>
      </c>
      <c r="E129" s="4" t="e">
        <f>E9-   SUM(#REF!,E64,E54,E49,E39,E34,E29,E19)</f>
        <v>#REF!</v>
      </c>
      <c r="F129" s="4" t="e">
        <f>F9- SUM(#REF!,F64,F54,F49,F39,F34,F29,F19)</f>
        <v>#REF!</v>
      </c>
      <c r="G129" s="4" t="e">
        <f>G9-   SUM(#REF!,G64,G54,G49,G39,G34,G29,G19)</f>
        <v>#REF!</v>
      </c>
      <c r="H129" s="4" t="e">
        <f>H9- SUM(#REF!,H64,H54,H49,H39,H34,H29,H19)</f>
        <v>#REF!</v>
      </c>
      <c r="I129" s="4"/>
      <c r="J129" s="4"/>
      <c r="K129" s="4"/>
      <c r="L129" s="4"/>
      <c r="M129" s="4"/>
      <c r="N129" s="4"/>
      <c r="O129" s="4"/>
    </row>
    <row r="130" spans="1:15" ht="12.6" hidden="1" customHeight="1" outlineLevel="1" x14ac:dyDescent="0.2">
      <c r="A130" s="62">
        <v>2003</v>
      </c>
      <c r="C130" s="4" t="e">
        <f>C10- SUM(#REF!,C65,C55,C50,C40,C35,C30,C20)</f>
        <v>#REF!</v>
      </c>
      <c r="D130" s="4" t="e">
        <f>D10- SUM(#REF!,D65,D55,D50,D40,D35,D30,D20)</f>
        <v>#REF!</v>
      </c>
      <c r="E130" s="4" t="e">
        <f>E10-   SUM(#REF!,E65,E55,E50,E40,E35,E30,E20)</f>
        <v>#REF!</v>
      </c>
      <c r="F130" s="4" t="e">
        <f>F10- SUM(#REF!,F65,F55,F50,F40,F35,F30,F20)</f>
        <v>#REF!</v>
      </c>
      <c r="G130" s="4" t="e">
        <f>G10-   SUM(#REF!,G65,G55,G50,G40,G35,G30,G20)</f>
        <v>#REF!</v>
      </c>
      <c r="H130" s="4" t="e">
        <f>H10- SUM(#REF!,H65,H55,H50,H40,H35,H30,H20)</f>
        <v>#REF!</v>
      </c>
      <c r="I130" s="4"/>
      <c r="J130" s="4"/>
      <c r="K130" s="4"/>
      <c r="L130" s="4"/>
      <c r="M130" s="4"/>
      <c r="N130" s="4"/>
      <c r="O130" s="4"/>
    </row>
    <row r="131" spans="1:15" ht="12.6" hidden="1" customHeight="1" outlineLevel="1" x14ac:dyDescent="0.2">
      <c r="A131" s="62">
        <v>2004</v>
      </c>
      <c r="C131" s="4" t="e">
        <f>C11- SUM(#REF!,C66,C56,C51,C41,C36,C31,C21)</f>
        <v>#REF!</v>
      </c>
      <c r="D131" s="4" t="e">
        <f>D11- SUM(#REF!,D66,D56,D51,D41,D36,D31,D21)</f>
        <v>#REF!</v>
      </c>
      <c r="E131" s="4" t="e">
        <f>E11-   SUM(#REF!,E66,E56,E51,E41,E36,E31,E21)</f>
        <v>#REF!</v>
      </c>
      <c r="F131" s="4" t="e">
        <f>F11- SUM(#REF!,F66,F56,F51,F41,F36,F31,F21)</f>
        <v>#REF!</v>
      </c>
      <c r="G131" s="4" t="e">
        <f>G11-   SUM(#REF!,G66,G56,G51,G41,G36,G31,G21)</f>
        <v>#REF!</v>
      </c>
      <c r="H131" s="4" t="e">
        <f>H11- SUM(#REF!,H66,H56,H51,H41,H36,H31,H21)</f>
        <v>#REF!</v>
      </c>
      <c r="I131" s="4"/>
      <c r="J131" s="4"/>
      <c r="K131" s="4"/>
      <c r="L131" s="4"/>
      <c r="M131" s="4"/>
      <c r="N131" s="4"/>
      <c r="O131" s="4"/>
    </row>
    <row r="132" spans="1:15" ht="12.6" hidden="1" customHeight="1" outlineLevel="1" x14ac:dyDescent="0.2">
      <c r="A132" s="62">
        <v>2005</v>
      </c>
      <c r="C132" s="4" t="e">
        <f>C12- SUM(#REF!,C67,C57,C52,C42,C37,C32,C22)</f>
        <v>#REF!</v>
      </c>
      <c r="D132" s="4" t="e">
        <f>D12- SUM(#REF!,D67,D57,D52,D42,D37,D32,D22)</f>
        <v>#REF!</v>
      </c>
      <c r="E132" s="4" t="e">
        <f>E12-   SUM(#REF!,E67,E57,E52,E42,E37,E32,E22)</f>
        <v>#REF!</v>
      </c>
      <c r="F132" s="4" t="e">
        <f>F12- SUM(#REF!,F67,F57,F52,F42,F37,F32,F22)</f>
        <v>#REF!</v>
      </c>
      <c r="G132" s="4" t="e">
        <f>G12-   SUM(#REF!,G67,G57,G52,G42,G37,G32,G22)</f>
        <v>#REF!</v>
      </c>
      <c r="H132" s="4" t="e">
        <f>H12- SUM(#REF!,H67,H57,H52,H42,H37,H32,H22)</f>
        <v>#REF!</v>
      </c>
      <c r="I132" s="4"/>
      <c r="J132" s="4"/>
      <c r="K132" s="4"/>
      <c r="L132" s="4"/>
      <c r="M132" s="4"/>
      <c r="N132" s="4"/>
      <c r="O132" s="4"/>
    </row>
    <row r="133" spans="1:15" ht="12.6" hidden="1" customHeight="1" outlineLevel="1" x14ac:dyDescent="0.2">
      <c r="A133" s="62" t="s">
        <v>155</v>
      </c>
      <c r="C133" s="4" t="e">
        <f>SUM(C18:C22)- SUM(#REF!)</f>
        <v>#REF!</v>
      </c>
      <c r="D133" s="4" t="e">
        <f>SUM(D18:D22)- SUM(#REF!)</f>
        <v>#REF!</v>
      </c>
      <c r="E133" s="4" t="e">
        <f>SUM(E18:E22)-   SUM(#REF!)</f>
        <v>#REF!</v>
      </c>
      <c r="F133" s="4" t="e">
        <f>SUM(F18:F22)- SUM(#REF!)</f>
        <v>#REF!</v>
      </c>
      <c r="G133" s="4" t="e">
        <f>SUM(G18:G22)-   SUM(#REF!)</f>
        <v>#REF!</v>
      </c>
      <c r="H133" s="4" t="e">
        <f>SUM(H18:H22)- SUM(#REF!)</f>
        <v>#REF!</v>
      </c>
      <c r="I133" s="4"/>
      <c r="J133" s="4"/>
      <c r="K133" s="4"/>
      <c r="L133" s="4"/>
      <c r="M133" s="4"/>
      <c r="N133" s="4"/>
      <c r="O133" s="4"/>
    </row>
    <row r="134" spans="1:15" ht="12.6" hidden="1" customHeight="1" outlineLevel="1" x14ac:dyDescent="0.2">
      <c r="A134" s="62" t="s">
        <v>154</v>
      </c>
      <c r="C134" s="4" t="e">
        <f>SUM(C28:C32)- SUM(#REF!)</f>
        <v>#REF!</v>
      </c>
      <c r="D134" s="4" t="e">
        <f>SUM(D28:D32)- SUM(#REF!)</f>
        <v>#REF!</v>
      </c>
      <c r="E134" s="4" t="e">
        <f>SUM(E28:E32)-   SUM(#REF!)</f>
        <v>#REF!</v>
      </c>
      <c r="F134" s="4" t="e">
        <f>SUM(F28:F32)- SUM(#REF!)</f>
        <v>#REF!</v>
      </c>
      <c r="G134" s="4" t="e">
        <f>SUM(G28:G32)-   SUM(#REF!)</f>
        <v>#REF!</v>
      </c>
      <c r="H134" s="4" t="e">
        <f>SUM(H28:H32)- SUM(#REF!)</f>
        <v>#REF!</v>
      </c>
      <c r="I134" s="4"/>
      <c r="J134" s="4"/>
      <c r="K134" s="4"/>
      <c r="L134" s="4"/>
      <c r="M134" s="4"/>
      <c r="N134" s="4"/>
      <c r="O134" s="4"/>
    </row>
    <row r="135" spans="1:15" ht="12.6" hidden="1" customHeight="1" outlineLevel="1" x14ac:dyDescent="0.2">
      <c r="A135" s="62" t="s">
        <v>153</v>
      </c>
      <c r="C135" s="4" t="e">
        <f>SUM(C33:C37)- SUM(#REF!)</f>
        <v>#REF!</v>
      </c>
      <c r="D135" s="4" t="e">
        <f>SUM(D33:D37)- SUM(#REF!)</f>
        <v>#REF!</v>
      </c>
      <c r="E135" s="4" t="e">
        <f>SUM(E33:E37)-   SUM(#REF!)</f>
        <v>#REF!</v>
      </c>
      <c r="F135" s="4" t="e">
        <f>SUM(F33:F37)- SUM(#REF!)</f>
        <v>#REF!</v>
      </c>
      <c r="G135" s="4" t="e">
        <f>SUM(G33:G37)-   SUM(#REF!)</f>
        <v>#REF!</v>
      </c>
      <c r="H135" s="4" t="e">
        <f>SUM(H33:H37)- SUM(#REF!)</f>
        <v>#REF!</v>
      </c>
      <c r="I135" s="4"/>
      <c r="J135" s="4"/>
      <c r="K135" s="4"/>
      <c r="L135" s="4"/>
      <c r="M135" s="4"/>
      <c r="N135" s="4"/>
      <c r="O135" s="4"/>
    </row>
    <row r="136" spans="1:15" ht="12.6" hidden="1" customHeight="1" outlineLevel="1" x14ac:dyDescent="0.2">
      <c r="A136" s="62" t="s">
        <v>152</v>
      </c>
      <c r="C136" s="4" t="e">
        <f>SUM(C38:C42)- SUM(#REF!)</f>
        <v>#REF!</v>
      </c>
      <c r="D136" s="4" t="e">
        <f>SUM(D38:D42)- SUM(#REF!)</f>
        <v>#REF!</v>
      </c>
      <c r="E136" s="4" t="e">
        <f>SUM(E38:E42)-   SUM(#REF!)</f>
        <v>#REF!</v>
      </c>
      <c r="F136" s="4" t="e">
        <f>SUM(F38:F42)- SUM(#REF!)</f>
        <v>#REF!</v>
      </c>
      <c r="G136" s="4" t="e">
        <f>SUM(G38:G42)-   SUM(#REF!)</f>
        <v>#REF!</v>
      </c>
      <c r="H136" s="4" t="e">
        <f>SUM(H38:H42)- SUM(#REF!)</f>
        <v>#REF!</v>
      </c>
      <c r="I136" s="4"/>
      <c r="J136" s="4"/>
      <c r="K136" s="4"/>
      <c r="L136" s="4"/>
      <c r="M136" s="4"/>
      <c r="N136" s="4"/>
      <c r="O136" s="4"/>
    </row>
    <row r="137" spans="1:15" ht="12.6" hidden="1" customHeight="1" outlineLevel="1" x14ac:dyDescent="0.2">
      <c r="A137" s="62" t="s">
        <v>151</v>
      </c>
      <c r="C137" s="4" t="e">
        <f>SUM(C48:C52)- SUM(#REF!)</f>
        <v>#REF!</v>
      </c>
      <c r="D137" s="4" t="e">
        <f>SUM(D48:D52)- SUM(#REF!)</f>
        <v>#REF!</v>
      </c>
      <c r="E137" s="4" t="e">
        <f>SUM(E48:E52)-   SUM(#REF!)</f>
        <v>#REF!</v>
      </c>
      <c r="F137" s="4" t="e">
        <f>SUM(F48:F52)- SUM(#REF!)</f>
        <v>#REF!</v>
      </c>
      <c r="G137" s="4" t="e">
        <f>SUM(G48:G52)-   SUM(#REF!)</f>
        <v>#REF!</v>
      </c>
      <c r="H137" s="4" t="e">
        <f>SUM(H48:H52)- SUM(#REF!)</f>
        <v>#REF!</v>
      </c>
      <c r="I137" s="4"/>
      <c r="J137" s="4"/>
      <c r="K137" s="4"/>
      <c r="L137" s="4"/>
      <c r="M137" s="4"/>
      <c r="N137" s="4"/>
      <c r="O137" s="4"/>
    </row>
    <row r="138" spans="1:15" ht="12.6" hidden="1" customHeight="1" outlineLevel="1" x14ac:dyDescent="0.2">
      <c r="A138" s="62" t="s">
        <v>150</v>
      </c>
      <c r="C138" s="4" t="e">
        <f>SUM(C53:C57)- SUM(#REF!)</f>
        <v>#REF!</v>
      </c>
      <c r="D138" s="4" t="e">
        <f>SUM(D53:D57)- SUM(#REF!)</f>
        <v>#REF!</v>
      </c>
      <c r="E138" s="4" t="e">
        <f>SUM(E53:E57)-   SUM(#REF!)</f>
        <v>#REF!</v>
      </c>
      <c r="F138" s="4" t="e">
        <f>SUM(F53:F57)- SUM(#REF!)</f>
        <v>#REF!</v>
      </c>
      <c r="G138" s="4" t="e">
        <f>SUM(G53:G57)-   SUM(#REF!)</f>
        <v>#REF!</v>
      </c>
      <c r="H138" s="4" t="e">
        <f>SUM(H53:H57)- SUM(#REF!)</f>
        <v>#REF!</v>
      </c>
      <c r="I138" s="4"/>
      <c r="J138" s="4"/>
      <c r="K138" s="4"/>
      <c r="L138" s="4"/>
      <c r="M138" s="4"/>
      <c r="N138" s="4"/>
      <c r="O138" s="4"/>
    </row>
    <row r="139" spans="1:15" ht="12.6" hidden="1" customHeight="1" outlineLevel="1" x14ac:dyDescent="0.2">
      <c r="A139" s="62" t="s">
        <v>149</v>
      </c>
      <c r="C139" s="4" t="e">
        <f>SUM(C63:C67)- SUM(#REF!)</f>
        <v>#REF!</v>
      </c>
      <c r="D139" s="4" t="e">
        <f>SUM(D63:D67)- SUM(#REF!)</f>
        <v>#REF!</v>
      </c>
      <c r="E139" s="4" t="e">
        <f>SUM(E63:E67)-   SUM(#REF!)</f>
        <v>#REF!</v>
      </c>
      <c r="F139" s="4" t="e">
        <f>SUM(F63:F67)- SUM(#REF!)</f>
        <v>#REF!</v>
      </c>
      <c r="G139" s="4" t="e">
        <f>SUM(G63:G67)-   SUM(#REF!)</f>
        <v>#REF!</v>
      </c>
      <c r="H139" s="4" t="e">
        <f>SUM(H63:H67)- SUM(#REF!)</f>
        <v>#REF!</v>
      </c>
      <c r="I139" s="4"/>
      <c r="J139" s="4"/>
      <c r="K139" s="4"/>
      <c r="L139" s="4"/>
      <c r="M139" s="4"/>
      <c r="N139" s="4"/>
      <c r="O139" s="4"/>
    </row>
    <row r="140" spans="1:15" ht="12.6" hidden="1" customHeight="1" outlineLevel="1" x14ac:dyDescent="0.2">
      <c r="A140" s="62" t="s">
        <v>148</v>
      </c>
      <c r="C140" s="4" t="e">
        <f>SUM(#REF!)- SUM(#REF!)</f>
        <v>#REF!</v>
      </c>
      <c r="D140" s="4" t="e">
        <f>SUM(#REF!)- SUM(#REF!)</f>
        <v>#REF!</v>
      </c>
      <c r="E140" s="4" t="e">
        <f>SUM(#REF!)-   SUM(#REF!)</f>
        <v>#REF!</v>
      </c>
      <c r="F140" s="4" t="e">
        <f>SUM(#REF!)- SUM(#REF!)</f>
        <v>#REF!</v>
      </c>
      <c r="G140" s="4" t="e">
        <f>SUM(#REF!)-   SUM(#REF!)</f>
        <v>#REF!</v>
      </c>
      <c r="H140" s="4" t="e">
        <f>SUM(#REF!)- SUM(#REF!)</f>
        <v>#REF!</v>
      </c>
      <c r="I140" s="4"/>
      <c r="J140" s="4"/>
      <c r="K140" s="4"/>
      <c r="L140" s="4"/>
      <c r="M140" s="4"/>
      <c r="N140" s="4"/>
      <c r="O140" s="4"/>
    </row>
    <row r="141" spans="1:15" ht="12.6" customHeight="1" collapsed="1" x14ac:dyDescent="0.2"/>
    <row r="159" spans="1:1" ht="12.6" customHeight="1" x14ac:dyDescent="0.3">
      <c r="A159" s="302"/>
    </row>
    <row r="160" spans="1:1" ht="12.6" customHeight="1" x14ac:dyDescent="0.3">
      <c r="A160" s="302"/>
    </row>
    <row r="161" spans="1:13" ht="12.6" customHeight="1" x14ac:dyDescent="0.3">
      <c r="A161" s="302"/>
    </row>
    <row r="162" spans="1:13" ht="12.6" customHeight="1" x14ac:dyDescent="0.3">
      <c r="A162" s="302"/>
    </row>
    <row r="163" spans="1:13" ht="12.6" customHeight="1" x14ac:dyDescent="0.3">
      <c r="A163" s="302"/>
    </row>
    <row r="165" spans="1:13" ht="12.6" customHeight="1" x14ac:dyDescent="0.2">
      <c r="F165" s="303"/>
      <c r="M165" s="303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8">
    <mergeCell ref="C5:C6"/>
    <mergeCell ref="B5:B7"/>
    <mergeCell ref="A5:A7"/>
    <mergeCell ref="N5:N6"/>
    <mergeCell ref="O5:O6"/>
    <mergeCell ref="J5:J6"/>
    <mergeCell ref="H5:H6"/>
    <mergeCell ref="G5:G6"/>
  </mergeCells>
  <hyperlinks>
    <hyperlink ref="K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pageOrder="overThenDown" orientation="portrait" r:id="rId4"/>
  <headerFooter alignWithMargins="0">
    <oddHeader>&amp;R&amp;8&amp;A</oddHeader>
    <oddFooter>&amp;R&amp;8&amp;P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6"/>
  <sheetViews>
    <sheetView showGridLines="0" showOutlineSymbols="0" zoomScaleNormal="100" zoomScaleSheetLayoutView="100" workbookViewId="0">
      <pane xSplit="2" ySplit="7" topLeftCell="C419" activePane="bottomRight" state="frozen"/>
      <selection activeCell="N17" sqref="N17"/>
      <selection pane="topRight" activeCell="N17" sqref="N17"/>
      <selection pane="bottomLeft" activeCell="N17" sqref="N17"/>
      <selection pane="bottomRight" activeCell="G430" sqref="G430"/>
    </sheetView>
  </sheetViews>
  <sheetFormatPr defaultColWidth="10.33203125" defaultRowHeight="12.6" customHeight="1" outlineLevelRow="1" x14ac:dyDescent="0.2"/>
  <cols>
    <col min="1" max="1" width="15.88671875" style="37" customWidth="1"/>
    <col min="2" max="2" width="4.44140625" style="2" bestFit="1" customWidth="1"/>
    <col min="3" max="3" width="9.5546875" style="90" customWidth="1"/>
    <col min="4" max="4" width="9.88671875" style="90" customWidth="1"/>
    <col min="5" max="5" width="7.44140625" style="90" customWidth="1"/>
    <col min="6" max="6" width="7.33203125" style="90" customWidth="1"/>
    <col min="7" max="7" width="9" style="90" customWidth="1"/>
    <col min="8" max="8" width="12" style="90" customWidth="1"/>
    <col min="9" max="9" width="10.33203125" style="1" customWidth="1"/>
    <col min="10" max="10" width="9.5546875" style="90" customWidth="1"/>
    <col min="11" max="11" width="9.88671875" style="90" customWidth="1"/>
    <col min="12" max="12" width="7.44140625" style="90" customWidth="1"/>
    <col min="13" max="13" width="7.33203125" style="90" customWidth="1"/>
    <col min="14" max="14" width="7.6640625" style="90" customWidth="1"/>
    <col min="15" max="15" width="12" style="90" customWidth="1"/>
    <col min="16" max="21" width="3.88671875" style="1" customWidth="1"/>
    <col min="22" max="16384" width="10.33203125" style="1"/>
  </cols>
  <sheetData>
    <row r="1" spans="1:21" s="30" customFormat="1" ht="13.8" x14ac:dyDescent="0.3">
      <c r="A1" s="251" t="s">
        <v>48</v>
      </c>
      <c r="B1" s="294"/>
      <c r="C1" s="187"/>
      <c r="D1" s="187"/>
      <c r="E1" s="187"/>
      <c r="F1" s="187"/>
      <c r="G1" s="187"/>
      <c r="H1" s="185" t="s">
        <v>49</v>
      </c>
      <c r="J1" s="187"/>
      <c r="K1" s="187"/>
      <c r="L1" s="187"/>
      <c r="M1" s="187"/>
      <c r="N1" s="187"/>
      <c r="O1" s="185"/>
    </row>
    <row r="2" spans="1:21" s="30" customFormat="1" ht="13.8" x14ac:dyDescent="0.25">
      <c r="A2" s="251" t="s">
        <v>1178</v>
      </c>
      <c r="B2" s="294"/>
      <c r="C2" s="186"/>
      <c r="D2" s="186"/>
      <c r="E2" s="186"/>
      <c r="F2" s="186"/>
      <c r="G2" s="186"/>
      <c r="H2" s="290"/>
      <c r="J2" s="552"/>
      <c r="K2" s="549" t="s">
        <v>4313</v>
      </c>
      <c r="L2" s="552"/>
      <c r="M2" s="186"/>
      <c r="N2" s="186"/>
      <c r="O2" s="34"/>
    </row>
    <row r="3" spans="1:21" s="31" customFormat="1" ht="13.8" x14ac:dyDescent="0.3">
      <c r="A3" s="253" t="s">
        <v>1177</v>
      </c>
      <c r="B3" s="61"/>
      <c r="C3" s="185"/>
      <c r="D3" s="185"/>
      <c r="E3" s="185"/>
      <c r="F3" s="185"/>
      <c r="G3" s="185"/>
      <c r="H3" s="185"/>
      <c r="J3" s="555"/>
      <c r="K3" s="555"/>
      <c r="L3" s="185"/>
      <c r="M3" s="185"/>
      <c r="N3" s="185"/>
      <c r="O3" s="185"/>
    </row>
    <row r="4" spans="1:21" s="36" customFormat="1" ht="10.8" collapsed="1" thickBot="1" x14ac:dyDescent="0.35">
      <c r="A4" s="35" t="s">
        <v>1176</v>
      </c>
      <c r="B4" s="295"/>
      <c r="C4" s="184"/>
      <c r="D4" s="184"/>
      <c r="E4" s="184"/>
      <c r="F4" s="184"/>
      <c r="G4" s="184"/>
      <c r="H4" s="183" t="s">
        <v>1175</v>
      </c>
      <c r="J4" s="184"/>
      <c r="K4" s="184"/>
      <c r="L4" s="184"/>
      <c r="M4" s="184"/>
      <c r="N4" s="184"/>
      <c r="O4" s="183"/>
    </row>
    <row r="5" spans="1:21" s="37" customFormat="1" ht="15.75" customHeight="1" x14ac:dyDescent="0.2">
      <c r="A5" s="603" t="s">
        <v>54</v>
      </c>
      <c r="B5" s="600" t="s">
        <v>22</v>
      </c>
      <c r="C5" s="610" t="s">
        <v>170</v>
      </c>
      <c r="D5" s="111" t="s">
        <v>4319</v>
      </c>
      <c r="E5" s="341" t="s">
        <v>169</v>
      </c>
      <c r="F5" s="341" t="s">
        <v>168</v>
      </c>
      <c r="G5" s="612" t="s">
        <v>167</v>
      </c>
      <c r="H5" s="610" t="s">
        <v>1174</v>
      </c>
      <c r="J5" s="609"/>
      <c r="K5" s="57"/>
      <c r="L5" s="38"/>
      <c r="M5" s="38"/>
      <c r="N5" s="609"/>
      <c r="O5" s="609"/>
    </row>
    <row r="6" spans="1:21" s="39" customFormat="1" ht="12" customHeight="1" x14ac:dyDescent="0.3">
      <c r="A6" s="604"/>
      <c r="B6" s="601"/>
      <c r="C6" s="611"/>
      <c r="D6" s="110" t="s">
        <v>165</v>
      </c>
      <c r="E6" s="109"/>
      <c r="F6" s="109"/>
      <c r="G6" s="613"/>
      <c r="H6" s="611"/>
      <c r="J6" s="609"/>
      <c r="K6" s="38"/>
      <c r="N6" s="609"/>
      <c r="O6" s="609"/>
    </row>
    <row r="7" spans="1:21" s="40" customFormat="1" ht="26.25" customHeight="1" thickBot="1" x14ac:dyDescent="0.25">
      <c r="A7" s="605"/>
      <c r="B7" s="602"/>
      <c r="C7" s="106" t="s">
        <v>164</v>
      </c>
      <c r="D7" s="107" t="s">
        <v>163</v>
      </c>
      <c r="E7" s="106" t="s">
        <v>162</v>
      </c>
      <c r="F7" s="106" t="s">
        <v>161</v>
      </c>
      <c r="G7" s="106" t="s">
        <v>160</v>
      </c>
      <c r="H7" s="105" t="s">
        <v>159</v>
      </c>
      <c r="J7" s="103"/>
      <c r="K7" s="104"/>
      <c r="L7" s="103"/>
      <c r="M7" s="103"/>
      <c r="N7" s="103"/>
      <c r="O7" s="103"/>
    </row>
    <row r="8" spans="1:21" s="32" customFormat="1" ht="12.6" customHeight="1" x14ac:dyDescent="0.3">
      <c r="A8" s="377" t="s">
        <v>64</v>
      </c>
      <c r="B8" s="453" t="s">
        <v>11</v>
      </c>
      <c r="C8" s="454" t="s">
        <v>1091</v>
      </c>
      <c r="D8" s="455" t="s">
        <v>180</v>
      </c>
      <c r="E8" s="455" t="s">
        <v>740</v>
      </c>
      <c r="F8" s="455" t="s">
        <v>1173</v>
      </c>
      <c r="G8" s="455" t="s">
        <v>1172</v>
      </c>
      <c r="H8" s="456" t="s">
        <v>771</v>
      </c>
      <c r="J8" s="164"/>
      <c r="K8" s="164"/>
      <c r="L8" s="164"/>
      <c r="M8" s="164"/>
      <c r="N8" s="164"/>
      <c r="O8" s="164"/>
      <c r="P8" s="133"/>
      <c r="Q8" s="133"/>
      <c r="R8" s="133"/>
      <c r="S8" s="133"/>
      <c r="T8" s="133"/>
      <c r="U8" s="133"/>
    </row>
    <row r="9" spans="1:21" s="32" customFormat="1" ht="12.6" customHeight="1" x14ac:dyDescent="0.3">
      <c r="A9" s="457"/>
      <c r="B9" s="458" t="s">
        <v>10</v>
      </c>
      <c r="C9" s="459" t="s">
        <v>1171</v>
      </c>
      <c r="D9" s="460" t="s">
        <v>265</v>
      </c>
      <c r="E9" s="460" t="s">
        <v>225</v>
      </c>
      <c r="F9" s="460" t="s">
        <v>1066</v>
      </c>
      <c r="G9" s="460" t="s">
        <v>1170</v>
      </c>
      <c r="H9" s="461" t="s">
        <v>451</v>
      </c>
      <c r="J9" s="164"/>
      <c r="K9" s="164"/>
      <c r="L9" s="164"/>
      <c r="M9" s="164"/>
      <c r="N9" s="164"/>
      <c r="O9" s="164"/>
      <c r="P9" s="133"/>
      <c r="Q9" s="133"/>
      <c r="R9" s="133"/>
      <c r="S9" s="133"/>
      <c r="T9" s="133"/>
      <c r="U9" s="133"/>
    </row>
    <row r="10" spans="1:21" s="32" customFormat="1" ht="12.6" customHeight="1" x14ac:dyDescent="0.3">
      <c r="A10" s="457"/>
      <c r="B10" s="462" t="s">
        <v>8</v>
      </c>
      <c r="C10" s="463" t="s">
        <v>271</v>
      </c>
      <c r="D10" s="464" t="s">
        <v>1169</v>
      </c>
      <c r="E10" s="464" t="s">
        <v>916</v>
      </c>
      <c r="F10" s="464" t="s">
        <v>1168</v>
      </c>
      <c r="G10" s="464" t="s">
        <v>1167</v>
      </c>
      <c r="H10" s="465" t="s">
        <v>1148</v>
      </c>
      <c r="J10" s="182"/>
      <c r="K10" s="182"/>
      <c r="L10" s="182"/>
      <c r="M10" s="182"/>
      <c r="N10" s="182"/>
      <c r="O10" s="182"/>
      <c r="P10" s="133"/>
      <c r="Q10" s="133"/>
      <c r="R10" s="133"/>
      <c r="S10" s="133"/>
      <c r="T10" s="133"/>
      <c r="U10" s="133"/>
    </row>
    <row r="11" spans="1:21" s="32" customFormat="1" ht="12.6" customHeight="1" x14ac:dyDescent="0.3">
      <c r="A11" s="457"/>
      <c r="B11" s="466" t="s">
        <v>25</v>
      </c>
      <c r="C11" s="463" t="s">
        <v>891</v>
      </c>
      <c r="D11" s="464" t="s">
        <v>961</v>
      </c>
      <c r="E11" s="464" t="s">
        <v>1166</v>
      </c>
      <c r="F11" s="464" t="s">
        <v>1165</v>
      </c>
      <c r="G11" s="464" t="s">
        <v>1164</v>
      </c>
      <c r="H11" s="465" t="s">
        <v>449</v>
      </c>
      <c r="J11" s="182"/>
      <c r="K11" s="182"/>
      <c r="L11" s="182"/>
      <c r="M11" s="182"/>
      <c r="N11" s="182"/>
      <c r="O11" s="182"/>
      <c r="P11" s="133"/>
      <c r="Q11" s="133"/>
      <c r="R11" s="133"/>
      <c r="S11" s="133"/>
      <c r="T11" s="133"/>
      <c r="U11" s="133"/>
    </row>
    <row r="12" spans="1:21" s="32" customFormat="1" ht="12.6" customHeight="1" x14ac:dyDescent="0.3">
      <c r="A12" s="467"/>
      <c r="B12" s="468" t="s">
        <v>24</v>
      </c>
      <c r="C12" s="469" t="s">
        <v>579</v>
      </c>
      <c r="D12" s="470" t="s">
        <v>472</v>
      </c>
      <c r="E12" s="470" t="s">
        <v>351</v>
      </c>
      <c r="F12" s="470" t="s">
        <v>1163</v>
      </c>
      <c r="G12" s="470" t="s">
        <v>1162</v>
      </c>
      <c r="H12" s="471" t="s">
        <v>262</v>
      </c>
      <c r="J12" s="182"/>
      <c r="K12" s="182"/>
      <c r="L12" s="182"/>
      <c r="M12" s="182"/>
      <c r="N12" s="182"/>
      <c r="O12" s="182"/>
    </row>
    <row r="13" spans="1:21" s="32" customFormat="1" ht="12.6" customHeight="1" x14ac:dyDescent="0.3">
      <c r="A13" s="438" t="s">
        <v>21</v>
      </c>
      <c r="B13" s="472" t="s">
        <v>11</v>
      </c>
      <c r="C13" s="473" t="s">
        <v>722</v>
      </c>
      <c r="D13" s="474" t="s">
        <v>371</v>
      </c>
      <c r="E13" s="474" t="s">
        <v>369</v>
      </c>
      <c r="F13" s="474" t="s">
        <v>1161</v>
      </c>
      <c r="G13" s="474" t="s">
        <v>1160</v>
      </c>
      <c r="H13" s="475" t="s">
        <v>345</v>
      </c>
      <c r="J13" s="164"/>
      <c r="K13" s="164"/>
      <c r="L13" s="164"/>
      <c r="M13" s="164"/>
      <c r="N13" s="164"/>
      <c r="O13" s="164"/>
      <c r="P13" s="133"/>
      <c r="Q13" s="133"/>
      <c r="R13" s="133"/>
      <c r="S13" s="133"/>
      <c r="T13" s="133"/>
      <c r="U13" s="133"/>
    </row>
    <row r="14" spans="1:21" s="32" customFormat="1" ht="12.6" customHeight="1" x14ac:dyDescent="0.3">
      <c r="A14" s="438"/>
      <c r="B14" s="476" t="s">
        <v>10</v>
      </c>
      <c r="C14" s="473">
        <v>4.84</v>
      </c>
      <c r="D14" s="474" t="s">
        <v>657</v>
      </c>
      <c r="E14" s="474" t="s">
        <v>571</v>
      </c>
      <c r="F14" s="474" t="s">
        <v>1159</v>
      </c>
      <c r="G14" s="474" t="s">
        <v>1158</v>
      </c>
      <c r="H14" s="475" t="s">
        <v>381</v>
      </c>
      <c r="J14" s="164"/>
      <c r="K14" s="164"/>
      <c r="L14" s="164"/>
      <c r="M14" s="164"/>
      <c r="N14" s="164"/>
      <c r="O14" s="164"/>
      <c r="P14" s="133"/>
      <c r="Q14" s="133"/>
      <c r="R14" s="133"/>
      <c r="S14" s="133"/>
      <c r="T14" s="133"/>
      <c r="U14" s="133"/>
    </row>
    <row r="15" spans="1:21" s="32" customFormat="1" ht="12.6" customHeight="1" x14ac:dyDescent="0.3">
      <c r="A15" s="438"/>
      <c r="B15" s="477" t="s">
        <v>8</v>
      </c>
      <c r="C15" s="473" t="s">
        <v>282</v>
      </c>
      <c r="D15" s="474" t="s">
        <v>328</v>
      </c>
      <c r="E15" s="474" t="s">
        <v>249</v>
      </c>
      <c r="F15" s="474" t="s">
        <v>1157</v>
      </c>
      <c r="G15" s="474" t="s">
        <v>68</v>
      </c>
      <c r="H15" s="475" t="s">
        <v>1137</v>
      </c>
      <c r="J15" s="164"/>
      <c r="K15" s="164"/>
      <c r="L15" s="164"/>
      <c r="M15" s="164"/>
      <c r="N15" s="164"/>
      <c r="O15" s="164"/>
      <c r="P15" s="133"/>
      <c r="Q15" s="133"/>
      <c r="R15" s="133"/>
      <c r="S15" s="133"/>
      <c r="T15" s="133"/>
      <c r="U15" s="133"/>
    </row>
    <row r="16" spans="1:21" s="32" customFormat="1" ht="12.6" customHeight="1" x14ac:dyDescent="0.3">
      <c r="A16" s="438"/>
      <c r="B16" s="478" t="s">
        <v>25</v>
      </c>
      <c r="C16" s="473">
        <v>5.05</v>
      </c>
      <c r="D16" s="474" t="s">
        <v>587</v>
      </c>
      <c r="E16" s="474" t="s">
        <v>542</v>
      </c>
      <c r="F16" s="474" t="s">
        <v>1156</v>
      </c>
      <c r="G16" s="474" t="s">
        <v>1155</v>
      </c>
      <c r="H16" s="475" t="s">
        <v>592</v>
      </c>
      <c r="J16" s="164"/>
      <c r="K16" s="164"/>
      <c r="L16" s="164"/>
      <c r="M16" s="164"/>
      <c r="N16" s="164"/>
      <c r="O16" s="164"/>
      <c r="P16" s="133"/>
      <c r="Q16" s="133"/>
      <c r="R16" s="133"/>
      <c r="S16" s="133"/>
      <c r="T16" s="133"/>
      <c r="U16" s="133"/>
    </row>
    <row r="17" spans="1:21" s="32" customFormat="1" ht="12.6" customHeight="1" x14ac:dyDescent="0.3">
      <c r="A17" s="446"/>
      <c r="B17" s="479" t="s">
        <v>24</v>
      </c>
      <c r="C17" s="480" t="s">
        <v>532</v>
      </c>
      <c r="D17" s="481" t="s">
        <v>352</v>
      </c>
      <c r="E17" s="481" t="s">
        <v>1154</v>
      </c>
      <c r="F17" s="481" t="s">
        <v>1153</v>
      </c>
      <c r="G17" s="481" t="s">
        <v>1152</v>
      </c>
      <c r="H17" s="482" t="s">
        <v>334</v>
      </c>
      <c r="J17" s="164"/>
      <c r="K17" s="164"/>
      <c r="L17" s="164"/>
      <c r="M17" s="164"/>
      <c r="N17" s="164"/>
      <c r="O17" s="164"/>
    </row>
    <row r="18" spans="1:21" s="33" customFormat="1" ht="12.6" customHeight="1" x14ac:dyDescent="0.3">
      <c r="A18" s="262" t="s">
        <v>65</v>
      </c>
      <c r="B18" s="177">
        <v>2018</v>
      </c>
      <c r="C18" s="560" t="s">
        <v>722</v>
      </c>
      <c r="D18" s="561" t="s">
        <v>371</v>
      </c>
      <c r="E18" s="561" t="s">
        <v>369</v>
      </c>
      <c r="F18" s="561" t="s">
        <v>1161</v>
      </c>
      <c r="G18" s="561" t="s">
        <v>1160</v>
      </c>
      <c r="H18" s="562" t="s">
        <v>345</v>
      </c>
      <c r="J18" s="128"/>
      <c r="K18" s="128"/>
      <c r="L18" s="128"/>
      <c r="M18" s="128"/>
      <c r="N18" s="128"/>
      <c r="O18" s="128"/>
      <c r="P18" s="133"/>
      <c r="Q18" s="133"/>
      <c r="R18" s="133"/>
      <c r="S18" s="133"/>
      <c r="T18" s="133"/>
      <c r="U18" s="133"/>
    </row>
    <row r="19" spans="1:21" s="33" customFormat="1" ht="12.6" customHeight="1" x14ac:dyDescent="0.3">
      <c r="A19" s="267"/>
      <c r="B19" s="176" t="s">
        <v>10</v>
      </c>
      <c r="C19" s="563" t="s">
        <v>195</v>
      </c>
      <c r="D19" s="564" t="s">
        <v>657</v>
      </c>
      <c r="E19" s="564" t="s">
        <v>571</v>
      </c>
      <c r="F19" s="564" t="s">
        <v>1159</v>
      </c>
      <c r="G19" s="564" t="s">
        <v>1158</v>
      </c>
      <c r="H19" s="565" t="s">
        <v>381</v>
      </c>
      <c r="J19" s="128"/>
      <c r="K19" s="128"/>
      <c r="L19" s="128"/>
      <c r="M19" s="128"/>
      <c r="N19" s="128"/>
      <c r="O19" s="128"/>
      <c r="P19" s="133"/>
      <c r="Q19" s="133"/>
      <c r="R19" s="133"/>
      <c r="S19" s="133"/>
      <c r="T19" s="133"/>
      <c r="U19" s="133"/>
    </row>
    <row r="20" spans="1:21" s="33" customFormat="1" ht="12.6" customHeight="1" x14ac:dyDescent="0.3">
      <c r="A20" s="267"/>
      <c r="B20" s="175" t="s">
        <v>8</v>
      </c>
      <c r="C20" s="563" t="s">
        <v>282</v>
      </c>
      <c r="D20" s="564" t="s">
        <v>328</v>
      </c>
      <c r="E20" s="564" t="s">
        <v>249</v>
      </c>
      <c r="F20" s="564" t="s">
        <v>1157</v>
      </c>
      <c r="G20" s="564" t="s">
        <v>68</v>
      </c>
      <c r="H20" s="565" t="s">
        <v>1137</v>
      </c>
      <c r="J20" s="128"/>
      <c r="K20" s="128"/>
      <c r="L20" s="128"/>
      <c r="M20" s="128"/>
      <c r="N20" s="128"/>
      <c r="O20" s="128"/>
      <c r="P20" s="133"/>
      <c r="Q20" s="133"/>
      <c r="R20" s="133"/>
      <c r="S20" s="133"/>
      <c r="T20" s="133"/>
      <c r="U20" s="133"/>
    </row>
    <row r="21" spans="1:21" s="33" customFormat="1" ht="12.6" customHeight="1" x14ac:dyDescent="0.3">
      <c r="A21" s="267"/>
      <c r="B21" s="174" t="s">
        <v>25</v>
      </c>
      <c r="C21" s="563" t="s">
        <v>1069</v>
      </c>
      <c r="D21" s="564" t="s">
        <v>587</v>
      </c>
      <c r="E21" s="564" t="s">
        <v>542</v>
      </c>
      <c r="F21" s="564" t="s">
        <v>1156</v>
      </c>
      <c r="G21" s="564" t="s">
        <v>1155</v>
      </c>
      <c r="H21" s="565" t="s">
        <v>592</v>
      </c>
      <c r="J21" s="128"/>
      <c r="K21" s="128"/>
      <c r="L21" s="128"/>
      <c r="M21" s="128"/>
      <c r="N21" s="128"/>
      <c r="O21" s="128"/>
      <c r="P21" s="133"/>
      <c r="Q21" s="133"/>
      <c r="R21" s="133"/>
      <c r="S21" s="133"/>
      <c r="T21" s="133"/>
      <c r="U21" s="133"/>
    </row>
    <row r="22" spans="1:21" s="33" customFormat="1" ht="12.6" customHeight="1" x14ac:dyDescent="0.3">
      <c r="A22" s="267"/>
      <c r="B22" s="174" t="s">
        <v>24</v>
      </c>
      <c r="C22" s="563" t="s">
        <v>532</v>
      </c>
      <c r="D22" s="564" t="s">
        <v>352</v>
      </c>
      <c r="E22" s="564" t="s">
        <v>1154</v>
      </c>
      <c r="F22" s="564" t="s">
        <v>1153</v>
      </c>
      <c r="G22" s="564" t="s">
        <v>1152</v>
      </c>
      <c r="H22" s="565" t="s">
        <v>334</v>
      </c>
      <c r="J22" s="128"/>
      <c r="K22" s="128"/>
      <c r="L22" s="128"/>
      <c r="M22" s="128"/>
      <c r="N22" s="128"/>
      <c r="O22" s="128"/>
      <c r="P22" s="32"/>
      <c r="Q22" s="32"/>
      <c r="R22" s="32"/>
      <c r="S22" s="32"/>
      <c r="T22" s="32"/>
      <c r="U22" s="32"/>
    </row>
    <row r="23" spans="1:21" s="42" customFormat="1" ht="12.6" customHeight="1" x14ac:dyDescent="0.3">
      <c r="A23" s="282" t="s">
        <v>66</v>
      </c>
      <c r="B23" s="181" t="s">
        <v>11</v>
      </c>
      <c r="C23" s="162" t="s">
        <v>897</v>
      </c>
      <c r="D23" s="161" t="s">
        <v>897</v>
      </c>
      <c r="E23" s="161" t="s">
        <v>184</v>
      </c>
      <c r="F23" s="161" t="s">
        <v>1151</v>
      </c>
      <c r="G23" s="161" t="s">
        <v>68</v>
      </c>
      <c r="H23" s="160" t="s">
        <v>260</v>
      </c>
      <c r="J23" s="98"/>
      <c r="K23" s="98"/>
      <c r="L23" s="98"/>
      <c r="M23" s="98"/>
      <c r="N23" s="98"/>
      <c r="O23" s="98"/>
      <c r="P23" s="154"/>
      <c r="Q23" s="154"/>
      <c r="R23" s="154"/>
      <c r="S23" s="154"/>
      <c r="T23" s="154"/>
      <c r="U23" s="154"/>
    </row>
    <row r="24" spans="1:21" s="42" customFormat="1" ht="12.6" customHeight="1" x14ac:dyDescent="0.3">
      <c r="A24" s="280"/>
      <c r="B24" s="180" t="s">
        <v>10</v>
      </c>
      <c r="C24" s="157" t="s">
        <v>347</v>
      </c>
      <c r="D24" s="156" t="s">
        <v>615</v>
      </c>
      <c r="E24" s="156" t="s">
        <v>320</v>
      </c>
      <c r="F24" s="156" t="s">
        <v>1150</v>
      </c>
      <c r="G24" s="156" t="s">
        <v>68</v>
      </c>
      <c r="H24" s="155" t="s">
        <v>564</v>
      </c>
      <c r="J24" s="98"/>
      <c r="K24" s="98"/>
      <c r="L24" s="98"/>
      <c r="M24" s="98"/>
      <c r="N24" s="98"/>
      <c r="O24" s="98"/>
      <c r="P24" s="154"/>
      <c r="Q24" s="154"/>
      <c r="R24" s="154"/>
      <c r="S24" s="154"/>
      <c r="T24" s="154"/>
      <c r="U24" s="154"/>
    </row>
    <row r="25" spans="1:21" s="42" customFormat="1" ht="12.6" customHeight="1" x14ac:dyDescent="0.3">
      <c r="A25" s="280"/>
      <c r="B25" s="179" t="s">
        <v>8</v>
      </c>
      <c r="C25" s="157" t="s">
        <v>392</v>
      </c>
      <c r="D25" s="156" t="s">
        <v>825</v>
      </c>
      <c r="E25" s="156" t="s">
        <v>530</v>
      </c>
      <c r="F25" s="156" t="s">
        <v>1149</v>
      </c>
      <c r="G25" s="156" t="s">
        <v>68</v>
      </c>
      <c r="H25" s="155" t="s">
        <v>1148</v>
      </c>
      <c r="J25" s="98"/>
      <c r="K25" s="98"/>
      <c r="L25" s="98"/>
      <c r="M25" s="98"/>
      <c r="N25" s="98"/>
      <c r="O25" s="98"/>
      <c r="P25" s="154"/>
      <c r="Q25" s="154"/>
      <c r="R25" s="154"/>
      <c r="S25" s="154"/>
      <c r="T25" s="154"/>
      <c r="U25" s="154"/>
    </row>
    <row r="26" spans="1:21" s="42" customFormat="1" ht="12.6" customHeight="1" x14ac:dyDescent="0.3">
      <c r="A26" s="280"/>
      <c r="B26" s="178" t="s">
        <v>25</v>
      </c>
      <c r="C26" s="157" t="s">
        <v>707</v>
      </c>
      <c r="D26" s="156" t="s">
        <v>556</v>
      </c>
      <c r="E26" s="156" t="s">
        <v>313</v>
      </c>
      <c r="F26" s="156" t="s">
        <v>365</v>
      </c>
      <c r="G26" s="156" t="s">
        <v>68</v>
      </c>
      <c r="H26" s="155" t="s">
        <v>487</v>
      </c>
      <c r="J26" s="98"/>
      <c r="K26" s="98"/>
      <c r="L26" s="98"/>
      <c r="M26" s="98"/>
      <c r="N26" s="98"/>
      <c r="O26" s="98"/>
      <c r="P26" s="154"/>
      <c r="Q26" s="154"/>
      <c r="R26" s="154"/>
      <c r="S26" s="154"/>
      <c r="T26" s="154"/>
      <c r="U26" s="154"/>
    </row>
    <row r="27" spans="1:21" s="42" customFormat="1" ht="12.6" customHeight="1" x14ac:dyDescent="0.3">
      <c r="A27" s="280"/>
      <c r="B27" s="178" t="s">
        <v>24</v>
      </c>
      <c r="C27" s="152" t="s">
        <v>451</v>
      </c>
      <c r="D27" s="99" t="s">
        <v>484</v>
      </c>
      <c r="E27" s="99" t="s">
        <v>213</v>
      </c>
      <c r="F27" s="99" t="s">
        <v>1147</v>
      </c>
      <c r="G27" s="99" t="s">
        <v>68</v>
      </c>
      <c r="H27" s="151" t="s">
        <v>252</v>
      </c>
      <c r="J27" s="98"/>
      <c r="K27" s="98"/>
      <c r="L27" s="98"/>
      <c r="M27" s="98"/>
      <c r="N27" s="98"/>
      <c r="O27" s="98"/>
    </row>
    <row r="28" spans="1:21" s="42" customFormat="1" ht="12.6" customHeight="1" x14ac:dyDescent="0.3">
      <c r="A28" s="282" t="s">
        <v>69</v>
      </c>
      <c r="B28" s="181" t="s">
        <v>11</v>
      </c>
      <c r="C28" s="162" t="s">
        <v>419</v>
      </c>
      <c r="D28" s="161" t="s">
        <v>442</v>
      </c>
      <c r="E28" s="161" t="s">
        <v>1146</v>
      </c>
      <c r="F28" s="161" t="s">
        <v>1145</v>
      </c>
      <c r="G28" s="161" t="s">
        <v>68</v>
      </c>
      <c r="H28" s="160" t="s">
        <v>234</v>
      </c>
      <c r="J28" s="98"/>
      <c r="K28" s="98"/>
      <c r="L28" s="98"/>
      <c r="M28" s="98"/>
      <c r="N28" s="98"/>
      <c r="O28" s="98"/>
      <c r="P28" s="154"/>
      <c r="Q28" s="154"/>
      <c r="R28" s="154"/>
      <c r="S28" s="154"/>
      <c r="T28" s="154"/>
      <c r="U28" s="154"/>
    </row>
    <row r="29" spans="1:21" s="42" customFormat="1" ht="12.6" customHeight="1" x14ac:dyDescent="0.3">
      <c r="A29" s="280"/>
      <c r="B29" s="180" t="s">
        <v>10</v>
      </c>
      <c r="C29" s="157" t="s">
        <v>266</v>
      </c>
      <c r="D29" s="156" t="s">
        <v>549</v>
      </c>
      <c r="E29" s="156" t="s">
        <v>1144</v>
      </c>
      <c r="F29" s="156" t="s">
        <v>1143</v>
      </c>
      <c r="G29" s="156" t="s">
        <v>68</v>
      </c>
      <c r="H29" s="155" t="s">
        <v>305</v>
      </c>
      <c r="J29" s="98"/>
      <c r="K29" s="98"/>
      <c r="L29" s="98"/>
      <c r="M29" s="98"/>
      <c r="N29" s="98"/>
      <c r="O29" s="98"/>
      <c r="P29" s="154"/>
      <c r="Q29" s="154"/>
      <c r="R29" s="154"/>
      <c r="S29" s="154"/>
      <c r="T29" s="154"/>
      <c r="U29" s="154"/>
    </row>
    <row r="30" spans="1:21" s="42" customFormat="1" ht="12.6" customHeight="1" x14ac:dyDescent="0.3">
      <c r="A30" s="280"/>
      <c r="B30" s="179">
        <v>2020</v>
      </c>
      <c r="C30" s="157" t="s">
        <v>237</v>
      </c>
      <c r="D30" s="156" t="s">
        <v>713</v>
      </c>
      <c r="E30" s="156" t="s">
        <v>1142</v>
      </c>
      <c r="F30" s="156" t="s">
        <v>1141</v>
      </c>
      <c r="G30" s="156" t="s">
        <v>68</v>
      </c>
      <c r="H30" s="155" t="s">
        <v>276</v>
      </c>
      <c r="J30" s="98"/>
      <c r="K30" s="98"/>
      <c r="L30" s="98"/>
      <c r="M30" s="98"/>
      <c r="N30" s="98"/>
      <c r="O30" s="98"/>
      <c r="P30" s="154"/>
      <c r="Q30" s="154"/>
      <c r="R30" s="154"/>
      <c r="S30" s="154"/>
      <c r="T30" s="154"/>
      <c r="U30" s="154"/>
    </row>
    <row r="31" spans="1:21" s="42" customFormat="1" ht="12.6" customHeight="1" x14ac:dyDescent="0.3">
      <c r="A31" s="280"/>
      <c r="B31" s="178" t="s">
        <v>25</v>
      </c>
      <c r="C31" s="157" t="s">
        <v>492</v>
      </c>
      <c r="D31" s="156" t="s">
        <v>215</v>
      </c>
      <c r="E31" s="156" t="s">
        <v>967</v>
      </c>
      <c r="F31" s="156" t="s">
        <v>1052</v>
      </c>
      <c r="G31" s="156" t="s">
        <v>68</v>
      </c>
      <c r="H31" s="155" t="s">
        <v>307</v>
      </c>
      <c r="J31" s="98"/>
      <c r="K31" s="98"/>
      <c r="L31" s="98"/>
      <c r="M31" s="98"/>
      <c r="N31" s="98"/>
      <c r="O31" s="98"/>
      <c r="P31" s="154"/>
      <c r="Q31" s="154"/>
      <c r="R31" s="154"/>
      <c r="S31" s="154"/>
      <c r="T31" s="154"/>
      <c r="U31" s="154"/>
    </row>
    <row r="32" spans="1:21" s="42" customFormat="1" ht="12.6" customHeight="1" x14ac:dyDescent="0.3">
      <c r="A32" s="280"/>
      <c r="B32" s="178" t="s">
        <v>24</v>
      </c>
      <c r="C32" s="152" t="s">
        <v>438</v>
      </c>
      <c r="D32" s="99" t="s">
        <v>614</v>
      </c>
      <c r="E32" s="99" t="s">
        <v>213</v>
      </c>
      <c r="F32" s="99" t="s">
        <v>1140</v>
      </c>
      <c r="G32" s="99" t="s">
        <v>68</v>
      </c>
      <c r="H32" s="151" t="s">
        <v>179</v>
      </c>
      <c r="J32" s="98"/>
      <c r="K32" s="98"/>
      <c r="L32" s="98"/>
      <c r="M32" s="98"/>
      <c r="N32" s="98"/>
      <c r="O32" s="98"/>
    </row>
    <row r="33" spans="1:21" s="42" customFormat="1" ht="12.6" customHeight="1" x14ac:dyDescent="0.3">
      <c r="A33" s="282" t="s">
        <v>70</v>
      </c>
      <c r="B33" s="181" t="s">
        <v>11</v>
      </c>
      <c r="C33" s="162" t="s">
        <v>227</v>
      </c>
      <c r="D33" s="161" t="s">
        <v>177</v>
      </c>
      <c r="E33" s="161" t="s">
        <v>381</v>
      </c>
      <c r="F33" s="161" t="s">
        <v>1139</v>
      </c>
      <c r="G33" s="161" t="s">
        <v>68</v>
      </c>
      <c r="H33" s="160" t="s">
        <v>252</v>
      </c>
      <c r="J33" s="98"/>
      <c r="K33" s="98"/>
      <c r="L33" s="98"/>
      <c r="M33" s="98"/>
      <c r="N33" s="98"/>
      <c r="O33" s="98"/>
      <c r="P33" s="154"/>
      <c r="Q33" s="154"/>
      <c r="R33" s="154"/>
      <c r="S33" s="154"/>
      <c r="T33" s="154"/>
      <c r="U33" s="154"/>
    </row>
    <row r="34" spans="1:21" s="42" customFormat="1" ht="12.6" customHeight="1" x14ac:dyDescent="0.3">
      <c r="A34" s="280"/>
      <c r="B34" s="180" t="s">
        <v>10</v>
      </c>
      <c r="C34" s="157" t="s">
        <v>219</v>
      </c>
      <c r="D34" s="156" t="s">
        <v>1040</v>
      </c>
      <c r="E34" s="156" t="s">
        <v>381</v>
      </c>
      <c r="F34" s="156" t="s">
        <v>1136</v>
      </c>
      <c r="G34" s="156" t="s">
        <v>68</v>
      </c>
      <c r="H34" s="155" t="s">
        <v>381</v>
      </c>
      <c r="J34" s="98"/>
      <c r="K34" s="98"/>
      <c r="L34" s="98"/>
      <c r="M34" s="98"/>
      <c r="N34" s="98"/>
      <c r="O34" s="98"/>
      <c r="P34" s="154"/>
      <c r="Q34" s="154"/>
      <c r="R34" s="154"/>
      <c r="S34" s="154"/>
      <c r="T34" s="154"/>
      <c r="U34" s="154"/>
    </row>
    <row r="35" spans="1:21" s="42" customFormat="1" ht="12.6" customHeight="1" x14ac:dyDescent="0.3">
      <c r="A35" s="280"/>
      <c r="B35" s="179" t="s">
        <v>8</v>
      </c>
      <c r="C35" s="157" t="s">
        <v>873</v>
      </c>
      <c r="D35" s="156" t="s">
        <v>1138</v>
      </c>
      <c r="E35" s="156" t="s">
        <v>318</v>
      </c>
      <c r="F35" s="156" t="s">
        <v>1136</v>
      </c>
      <c r="G35" s="156" t="s">
        <v>26</v>
      </c>
      <c r="H35" s="155" t="s">
        <v>1137</v>
      </c>
      <c r="J35" s="98"/>
      <c r="K35" s="98"/>
      <c r="L35" s="98"/>
      <c r="M35" s="98"/>
      <c r="N35" s="98"/>
      <c r="O35" s="98"/>
      <c r="P35" s="154"/>
      <c r="Q35" s="154"/>
      <c r="R35" s="154"/>
      <c r="S35" s="154"/>
      <c r="T35" s="154"/>
      <c r="U35" s="154"/>
    </row>
    <row r="36" spans="1:21" s="42" customFormat="1" ht="12.6" customHeight="1" x14ac:dyDescent="0.3">
      <c r="A36" s="280"/>
      <c r="B36" s="178" t="s">
        <v>25</v>
      </c>
      <c r="C36" s="157" t="s">
        <v>371</v>
      </c>
      <c r="D36" s="156" t="s">
        <v>537</v>
      </c>
      <c r="E36" s="156" t="s">
        <v>238</v>
      </c>
      <c r="F36" s="156" t="s">
        <v>67</v>
      </c>
      <c r="G36" s="156" t="s">
        <v>67</v>
      </c>
      <c r="H36" s="155" t="s">
        <v>329</v>
      </c>
      <c r="J36" s="98"/>
      <c r="K36" s="98"/>
      <c r="L36" s="98"/>
      <c r="M36" s="98"/>
      <c r="N36" s="98"/>
      <c r="O36" s="98"/>
      <c r="P36" s="154"/>
      <c r="Q36" s="154"/>
      <c r="R36" s="154"/>
      <c r="S36" s="154"/>
      <c r="T36" s="154"/>
      <c r="U36" s="154"/>
    </row>
    <row r="37" spans="1:21" s="42" customFormat="1" ht="12.6" customHeight="1" x14ac:dyDescent="0.3">
      <c r="A37" s="280"/>
      <c r="B37" s="178" t="s">
        <v>24</v>
      </c>
      <c r="C37" s="152" t="s">
        <v>339</v>
      </c>
      <c r="D37" s="99" t="s">
        <v>211</v>
      </c>
      <c r="E37" s="99" t="s">
        <v>372</v>
      </c>
      <c r="F37" s="99" t="s">
        <v>1136</v>
      </c>
      <c r="G37" s="99" t="s">
        <v>68</v>
      </c>
      <c r="H37" s="151" t="s">
        <v>290</v>
      </c>
      <c r="J37" s="98"/>
      <c r="K37" s="98"/>
      <c r="L37" s="98"/>
      <c r="M37" s="98"/>
      <c r="N37" s="98"/>
      <c r="O37" s="98"/>
    </row>
    <row r="38" spans="1:21" s="42" customFormat="1" ht="12.6" customHeight="1" x14ac:dyDescent="0.3">
      <c r="A38" s="282" t="s">
        <v>71</v>
      </c>
      <c r="B38" s="181" t="s">
        <v>11</v>
      </c>
      <c r="C38" s="162" t="s">
        <v>296</v>
      </c>
      <c r="D38" s="161" t="s">
        <v>646</v>
      </c>
      <c r="E38" s="161" t="s">
        <v>229</v>
      </c>
      <c r="F38" s="161" t="s">
        <v>1106</v>
      </c>
      <c r="G38" s="161" t="s">
        <v>1135</v>
      </c>
      <c r="H38" s="160" t="s">
        <v>335</v>
      </c>
      <c r="J38" s="98"/>
      <c r="K38" s="98"/>
      <c r="L38" s="98"/>
      <c r="M38" s="98"/>
      <c r="N38" s="98"/>
      <c r="O38" s="98"/>
      <c r="P38" s="154"/>
      <c r="Q38" s="154"/>
      <c r="R38" s="154"/>
      <c r="S38" s="154"/>
      <c r="T38" s="154"/>
      <c r="U38" s="154"/>
    </row>
    <row r="39" spans="1:21" s="42" customFormat="1" ht="12.6" customHeight="1" x14ac:dyDescent="0.3">
      <c r="A39" s="280"/>
      <c r="B39" s="180" t="s">
        <v>10</v>
      </c>
      <c r="C39" s="157" t="s">
        <v>223</v>
      </c>
      <c r="D39" s="156" t="s">
        <v>693</v>
      </c>
      <c r="E39" s="156" t="s">
        <v>609</v>
      </c>
      <c r="F39" s="156" t="s">
        <v>1134</v>
      </c>
      <c r="G39" s="156" t="s">
        <v>1133</v>
      </c>
      <c r="H39" s="155" t="s">
        <v>437</v>
      </c>
      <c r="J39" s="98"/>
      <c r="K39" s="98"/>
      <c r="L39" s="98"/>
      <c r="M39" s="98"/>
      <c r="N39" s="98"/>
      <c r="O39" s="98"/>
      <c r="P39" s="154"/>
      <c r="Q39" s="154"/>
      <c r="R39" s="154"/>
      <c r="S39" s="154"/>
      <c r="T39" s="154"/>
      <c r="U39" s="154"/>
    </row>
    <row r="40" spans="1:21" s="42" customFormat="1" ht="12.6" customHeight="1" x14ac:dyDescent="0.3">
      <c r="A40" s="280"/>
      <c r="B40" s="179" t="s">
        <v>8</v>
      </c>
      <c r="C40" s="157" t="s">
        <v>853</v>
      </c>
      <c r="D40" s="156" t="s">
        <v>1132</v>
      </c>
      <c r="E40" s="156" t="s">
        <v>738</v>
      </c>
      <c r="F40" s="156" t="s">
        <v>1131</v>
      </c>
      <c r="G40" s="156" t="s">
        <v>68</v>
      </c>
      <c r="H40" s="155" t="s">
        <v>572</v>
      </c>
      <c r="J40" s="98"/>
      <c r="K40" s="98"/>
      <c r="L40" s="98"/>
      <c r="M40" s="98"/>
      <c r="N40" s="98"/>
      <c r="O40" s="98"/>
      <c r="P40" s="154"/>
      <c r="Q40" s="154"/>
      <c r="R40" s="154"/>
      <c r="S40" s="154"/>
      <c r="T40" s="154"/>
      <c r="U40" s="154"/>
    </row>
    <row r="41" spans="1:21" s="42" customFormat="1" ht="12.6" customHeight="1" x14ac:dyDescent="0.3">
      <c r="A41" s="280"/>
      <c r="B41" s="178" t="s">
        <v>25</v>
      </c>
      <c r="C41" s="157" t="s">
        <v>726</v>
      </c>
      <c r="D41" s="156" t="s">
        <v>764</v>
      </c>
      <c r="E41" s="156" t="s">
        <v>544</v>
      </c>
      <c r="F41" s="156" t="s">
        <v>1130</v>
      </c>
      <c r="G41" s="156" t="s">
        <v>1128</v>
      </c>
      <c r="H41" s="155" t="s">
        <v>425</v>
      </c>
      <c r="J41" s="98"/>
      <c r="K41" s="98"/>
      <c r="L41" s="98"/>
      <c r="M41" s="98"/>
      <c r="N41" s="98"/>
      <c r="O41" s="98"/>
      <c r="P41" s="154"/>
      <c r="Q41" s="154"/>
      <c r="R41" s="154"/>
      <c r="S41" s="154"/>
      <c r="T41" s="154"/>
      <c r="U41" s="154"/>
    </row>
    <row r="42" spans="1:21" s="42" customFormat="1" ht="12.6" customHeight="1" x14ac:dyDescent="0.3">
      <c r="A42" s="280"/>
      <c r="B42" s="178" t="s">
        <v>24</v>
      </c>
      <c r="C42" s="152" t="s">
        <v>776</v>
      </c>
      <c r="D42" s="99" t="s">
        <v>628</v>
      </c>
      <c r="E42" s="99" t="s">
        <v>189</v>
      </c>
      <c r="F42" s="99" t="s">
        <v>1129</v>
      </c>
      <c r="G42" s="99" t="s">
        <v>1128</v>
      </c>
      <c r="H42" s="151" t="s">
        <v>461</v>
      </c>
      <c r="J42" s="98"/>
      <c r="K42" s="98"/>
      <c r="L42" s="98"/>
      <c r="M42" s="98"/>
      <c r="N42" s="98"/>
      <c r="O42" s="98"/>
    </row>
    <row r="43" spans="1:21" s="32" customFormat="1" ht="12.6" customHeight="1" x14ac:dyDescent="0.3">
      <c r="A43" s="433" t="s">
        <v>20</v>
      </c>
      <c r="B43" s="483" t="s">
        <v>11</v>
      </c>
      <c r="C43" s="484" t="s">
        <v>1127</v>
      </c>
      <c r="D43" s="485" t="s">
        <v>1126</v>
      </c>
      <c r="E43" s="485" t="s">
        <v>681</v>
      </c>
      <c r="F43" s="485" t="s">
        <v>1125</v>
      </c>
      <c r="G43" s="485" t="s">
        <v>1124</v>
      </c>
      <c r="H43" s="486" t="s">
        <v>764</v>
      </c>
      <c r="J43" s="164"/>
      <c r="K43" s="164"/>
      <c r="L43" s="164"/>
      <c r="M43" s="164"/>
      <c r="N43" s="164"/>
      <c r="O43" s="164"/>
      <c r="P43" s="133"/>
      <c r="Q43" s="133"/>
      <c r="R43" s="133"/>
      <c r="S43" s="133"/>
      <c r="T43" s="133"/>
      <c r="U43" s="133"/>
    </row>
    <row r="44" spans="1:21" s="32" customFormat="1" ht="12.6" customHeight="1" x14ac:dyDescent="0.3">
      <c r="A44" s="438"/>
      <c r="B44" s="487" t="s">
        <v>10</v>
      </c>
      <c r="C44" s="488" t="s">
        <v>1097</v>
      </c>
      <c r="D44" s="489" t="s">
        <v>1123</v>
      </c>
      <c r="E44" s="489" t="s">
        <v>372</v>
      </c>
      <c r="F44" s="489" t="s">
        <v>1122</v>
      </c>
      <c r="G44" s="489" t="s">
        <v>1121</v>
      </c>
      <c r="H44" s="490" t="s">
        <v>556</v>
      </c>
      <c r="J44" s="164"/>
      <c r="K44" s="164"/>
      <c r="L44" s="164"/>
      <c r="M44" s="164"/>
      <c r="N44" s="164"/>
      <c r="O44" s="164"/>
      <c r="P44" s="133"/>
      <c r="Q44" s="133"/>
      <c r="R44" s="133"/>
      <c r="S44" s="133"/>
      <c r="T44" s="133"/>
      <c r="U44" s="133"/>
    </row>
    <row r="45" spans="1:21" s="32" customFormat="1" ht="12.6" customHeight="1" x14ac:dyDescent="0.3">
      <c r="A45" s="438"/>
      <c r="B45" s="491" t="s">
        <v>8</v>
      </c>
      <c r="C45" s="488" t="s">
        <v>718</v>
      </c>
      <c r="D45" s="489" t="s">
        <v>1120</v>
      </c>
      <c r="E45" s="489" t="s">
        <v>257</v>
      </c>
      <c r="F45" s="489" t="s">
        <v>1119</v>
      </c>
      <c r="G45" s="489" t="s">
        <v>1118</v>
      </c>
      <c r="H45" s="490" t="s">
        <v>913</v>
      </c>
      <c r="J45" s="164"/>
      <c r="K45" s="164"/>
      <c r="L45" s="164"/>
      <c r="M45" s="164"/>
      <c r="N45" s="164"/>
      <c r="O45" s="164"/>
      <c r="P45" s="133"/>
      <c r="Q45" s="133"/>
      <c r="R45" s="133"/>
      <c r="S45" s="133"/>
      <c r="T45" s="133"/>
      <c r="U45" s="133"/>
    </row>
    <row r="46" spans="1:21" s="32" customFormat="1" ht="12.6" customHeight="1" x14ac:dyDescent="0.3">
      <c r="A46" s="438"/>
      <c r="B46" s="492" t="s">
        <v>25</v>
      </c>
      <c r="C46" s="488" t="s">
        <v>623</v>
      </c>
      <c r="D46" s="489" t="s">
        <v>718</v>
      </c>
      <c r="E46" s="489" t="s">
        <v>639</v>
      </c>
      <c r="F46" s="489" t="s">
        <v>1117</v>
      </c>
      <c r="G46" s="489" t="s">
        <v>1116</v>
      </c>
      <c r="H46" s="490" t="s">
        <v>513</v>
      </c>
      <c r="J46" s="164"/>
      <c r="K46" s="164"/>
      <c r="L46" s="164"/>
      <c r="M46" s="164"/>
      <c r="N46" s="164"/>
      <c r="O46" s="164"/>
      <c r="P46" s="133"/>
      <c r="Q46" s="133"/>
      <c r="R46" s="133"/>
      <c r="S46" s="133"/>
      <c r="T46" s="133"/>
      <c r="U46" s="133"/>
    </row>
    <row r="47" spans="1:21" s="32" customFormat="1" ht="12.6" customHeight="1" x14ac:dyDescent="0.3">
      <c r="A47" s="446"/>
      <c r="B47" s="493" t="s">
        <v>24</v>
      </c>
      <c r="C47" s="494" t="s">
        <v>694</v>
      </c>
      <c r="D47" s="495" t="s">
        <v>720</v>
      </c>
      <c r="E47" s="495" t="s">
        <v>305</v>
      </c>
      <c r="F47" s="495" t="s">
        <v>1115</v>
      </c>
      <c r="G47" s="495" t="s">
        <v>1114</v>
      </c>
      <c r="H47" s="496" t="s">
        <v>713</v>
      </c>
      <c r="J47" s="164"/>
      <c r="K47" s="164"/>
      <c r="L47" s="164"/>
      <c r="M47" s="164"/>
      <c r="N47" s="164"/>
      <c r="O47" s="164"/>
    </row>
    <row r="48" spans="1:21" s="33" customFormat="1" ht="12.6" customHeight="1" x14ac:dyDescent="0.3">
      <c r="A48" s="262" t="s">
        <v>19</v>
      </c>
      <c r="B48" s="177" t="s">
        <v>11</v>
      </c>
      <c r="C48" s="560" t="s">
        <v>1113</v>
      </c>
      <c r="D48" s="561" t="s">
        <v>278</v>
      </c>
      <c r="E48" s="561" t="s">
        <v>235</v>
      </c>
      <c r="F48" s="561" t="s">
        <v>1112</v>
      </c>
      <c r="G48" s="561" t="s">
        <v>1111</v>
      </c>
      <c r="H48" s="562" t="s">
        <v>606</v>
      </c>
      <c r="J48" s="128"/>
      <c r="K48" s="128"/>
      <c r="L48" s="128"/>
      <c r="M48" s="128"/>
      <c r="N48" s="128"/>
      <c r="O48" s="128"/>
      <c r="P48" s="133"/>
      <c r="Q48" s="133"/>
      <c r="R48" s="133"/>
      <c r="S48" s="133"/>
      <c r="T48" s="133"/>
      <c r="U48" s="133"/>
    </row>
    <row r="49" spans="1:21" s="33" customFormat="1" ht="12.6" customHeight="1" x14ac:dyDescent="0.3">
      <c r="A49" s="267"/>
      <c r="B49" s="176" t="s">
        <v>10</v>
      </c>
      <c r="C49" s="563" t="s">
        <v>556</v>
      </c>
      <c r="D49" s="564" t="s">
        <v>1056</v>
      </c>
      <c r="E49" s="564" t="s">
        <v>591</v>
      </c>
      <c r="F49" s="564" t="s">
        <v>1110</v>
      </c>
      <c r="G49" s="564" t="s">
        <v>999</v>
      </c>
      <c r="H49" s="565" t="s">
        <v>874</v>
      </c>
      <c r="J49" s="128"/>
      <c r="K49" s="128"/>
      <c r="L49" s="128"/>
      <c r="M49" s="128"/>
      <c r="N49" s="128"/>
      <c r="O49" s="128"/>
      <c r="P49" s="133"/>
      <c r="Q49" s="133"/>
      <c r="R49" s="133"/>
      <c r="S49" s="133"/>
      <c r="T49" s="133"/>
      <c r="U49" s="133"/>
    </row>
    <row r="50" spans="1:21" s="33" customFormat="1" ht="12.6" customHeight="1" x14ac:dyDescent="0.3">
      <c r="A50" s="267"/>
      <c r="B50" s="175" t="s">
        <v>8</v>
      </c>
      <c r="C50" s="563" t="s">
        <v>782</v>
      </c>
      <c r="D50" s="564" t="s">
        <v>1109</v>
      </c>
      <c r="E50" s="564" t="s">
        <v>613</v>
      </c>
      <c r="F50" s="564" t="s">
        <v>1108</v>
      </c>
      <c r="G50" s="564" t="s">
        <v>1107</v>
      </c>
      <c r="H50" s="565" t="s">
        <v>671</v>
      </c>
      <c r="J50" s="128"/>
      <c r="K50" s="128"/>
      <c r="L50" s="128"/>
      <c r="M50" s="128"/>
      <c r="N50" s="128"/>
      <c r="O50" s="128"/>
      <c r="P50" s="133"/>
      <c r="Q50" s="133"/>
      <c r="R50" s="133"/>
      <c r="S50" s="133"/>
      <c r="T50" s="133"/>
      <c r="U50" s="133"/>
    </row>
    <row r="51" spans="1:21" s="33" customFormat="1" ht="12.6" customHeight="1" x14ac:dyDescent="0.3">
      <c r="A51" s="267"/>
      <c r="B51" s="174" t="s">
        <v>25</v>
      </c>
      <c r="C51" s="563" t="s">
        <v>623</v>
      </c>
      <c r="D51" s="564" t="s">
        <v>1050</v>
      </c>
      <c r="E51" s="564" t="s">
        <v>920</v>
      </c>
      <c r="F51" s="564" t="s">
        <v>1106</v>
      </c>
      <c r="G51" s="564" t="s">
        <v>1105</v>
      </c>
      <c r="H51" s="565" t="s">
        <v>913</v>
      </c>
      <c r="J51" s="128"/>
      <c r="K51" s="128"/>
      <c r="L51" s="128"/>
      <c r="M51" s="128"/>
      <c r="N51" s="128"/>
      <c r="O51" s="128"/>
      <c r="P51" s="133"/>
      <c r="Q51" s="133"/>
      <c r="R51" s="133"/>
      <c r="S51" s="133"/>
      <c r="T51" s="133"/>
      <c r="U51" s="133"/>
    </row>
    <row r="52" spans="1:21" s="33" customFormat="1" ht="12.6" customHeight="1" x14ac:dyDescent="0.3">
      <c r="A52" s="267"/>
      <c r="B52" s="174" t="s">
        <v>24</v>
      </c>
      <c r="C52" s="563" t="s">
        <v>657</v>
      </c>
      <c r="D52" s="564" t="s">
        <v>767</v>
      </c>
      <c r="E52" s="564" t="s">
        <v>281</v>
      </c>
      <c r="F52" s="564" t="s">
        <v>1104</v>
      </c>
      <c r="G52" s="564" t="s">
        <v>931</v>
      </c>
      <c r="H52" s="565" t="s">
        <v>645</v>
      </c>
      <c r="J52" s="128"/>
      <c r="K52" s="128"/>
      <c r="L52" s="128"/>
      <c r="M52" s="128"/>
      <c r="N52" s="128"/>
      <c r="O52" s="128"/>
      <c r="P52" s="32"/>
      <c r="Q52" s="32"/>
      <c r="R52" s="32"/>
      <c r="S52" s="32"/>
      <c r="T52" s="32"/>
      <c r="U52" s="32"/>
    </row>
    <row r="53" spans="1:21" s="42" customFormat="1" ht="12.6" customHeight="1" x14ac:dyDescent="0.3">
      <c r="A53" s="282" t="s">
        <v>72</v>
      </c>
      <c r="B53" s="181" t="s">
        <v>11</v>
      </c>
      <c r="C53" s="162" t="s">
        <v>1103</v>
      </c>
      <c r="D53" s="161" t="s">
        <v>1078</v>
      </c>
      <c r="E53" s="161" t="s">
        <v>585</v>
      </c>
      <c r="F53" s="161" t="s">
        <v>1102</v>
      </c>
      <c r="G53" s="161" t="s">
        <v>1101</v>
      </c>
      <c r="H53" s="160" t="s">
        <v>1100</v>
      </c>
      <c r="J53" s="98"/>
      <c r="K53" s="98"/>
      <c r="L53" s="98"/>
      <c r="M53" s="98"/>
      <c r="N53" s="98"/>
      <c r="O53" s="98"/>
      <c r="P53" s="154"/>
      <c r="Q53" s="154"/>
      <c r="R53" s="154"/>
      <c r="S53" s="154"/>
      <c r="T53" s="154"/>
      <c r="U53" s="154"/>
    </row>
    <row r="54" spans="1:21" s="42" customFormat="1" ht="12.6" customHeight="1" x14ac:dyDescent="0.3">
      <c r="A54" s="280"/>
      <c r="B54" s="180" t="s">
        <v>10</v>
      </c>
      <c r="C54" s="157" t="s">
        <v>944</v>
      </c>
      <c r="D54" s="156" t="s">
        <v>961</v>
      </c>
      <c r="E54" s="156" t="s">
        <v>916</v>
      </c>
      <c r="F54" s="156" t="s">
        <v>1099</v>
      </c>
      <c r="G54" s="156" t="s">
        <v>1098</v>
      </c>
      <c r="H54" s="155" t="s">
        <v>1097</v>
      </c>
      <c r="J54" s="98"/>
      <c r="K54" s="98"/>
      <c r="L54" s="98"/>
      <c r="M54" s="98"/>
      <c r="N54" s="98"/>
      <c r="O54" s="98"/>
      <c r="P54" s="154"/>
      <c r="Q54" s="154"/>
      <c r="R54" s="154"/>
      <c r="S54" s="154"/>
      <c r="T54" s="154"/>
      <c r="U54" s="154"/>
    </row>
    <row r="55" spans="1:21" s="42" customFormat="1" ht="12.6" customHeight="1" x14ac:dyDescent="0.3">
      <c r="A55" s="280"/>
      <c r="B55" s="179" t="s">
        <v>8</v>
      </c>
      <c r="C55" s="157" t="s">
        <v>1096</v>
      </c>
      <c r="D55" s="156" t="s">
        <v>734</v>
      </c>
      <c r="E55" s="156" t="s">
        <v>268</v>
      </c>
      <c r="F55" s="156" t="s">
        <v>941</v>
      </c>
      <c r="G55" s="156" t="s">
        <v>1095</v>
      </c>
      <c r="H55" s="155" t="s">
        <v>1040</v>
      </c>
      <c r="J55" s="98"/>
      <c r="K55" s="98"/>
      <c r="L55" s="98"/>
      <c r="M55" s="98"/>
      <c r="N55" s="98"/>
      <c r="O55" s="98"/>
      <c r="P55" s="154"/>
      <c r="Q55" s="154"/>
      <c r="R55" s="154"/>
      <c r="S55" s="154"/>
      <c r="T55" s="154"/>
      <c r="U55" s="154"/>
    </row>
    <row r="56" spans="1:21" s="42" customFormat="1" ht="12.6" customHeight="1" x14ac:dyDescent="0.3">
      <c r="A56" s="280"/>
      <c r="B56" s="178" t="s">
        <v>25</v>
      </c>
      <c r="C56" s="157" t="s">
        <v>819</v>
      </c>
      <c r="D56" s="156" t="s">
        <v>744</v>
      </c>
      <c r="E56" s="156" t="s">
        <v>638</v>
      </c>
      <c r="F56" s="156" t="s">
        <v>1094</v>
      </c>
      <c r="G56" s="156" t="s">
        <v>1093</v>
      </c>
      <c r="H56" s="155" t="s">
        <v>710</v>
      </c>
      <c r="J56" s="98"/>
      <c r="K56" s="98"/>
      <c r="L56" s="98"/>
      <c r="M56" s="98"/>
      <c r="N56" s="98"/>
      <c r="O56" s="98"/>
      <c r="P56" s="154"/>
      <c r="Q56" s="154"/>
      <c r="R56" s="154"/>
      <c r="S56" s="154"/>
      <c r="T56" s="154"/>
      <c r="U56" s="154"/>
    </row>
    <row r="57" spans="1:21" s="42" customFormat="1" ht="12.6" customHeight="1" x14ac:dyDescent="0.3">
      <c r="A57" s="280"/>
      <c r="B57" s="178" t="s">
        <v>24</v>
      </c>
      <c r="C57" s="152" t="s">
        <v>1092</v>
      </c>
      <c r="D57" s="99" t="s">
        <v>1091</v>
      </c>
      <c r="E57" s="99" t="s">
        <v>184</v>
      </c>
      <c r="F57" s="99" t="s">
        <v>1090</v>
      </c>
      <c r="G57" s="99" t="s">
        <v>1089</v>
      </c>
      <c r="H57" s="151" t="s">
        <v>1021</v>
      </c>
      <c r="J57" s="98"/>
      <c r="K57" s="98"/>
      <c r="L57" s="98"/>
      <c r="M57" s="98"/>
      <c r="N57" s="98"/>
      <c r="O57" s="98"/>
    </row>
    <row r="58" spans="1:21" s="42" customFormat="1" ht="12.6" customHeight="1" x14ac:dyDescent="0.3">
      <c r="A58" s="282" t="s">
        <v>73</v>
      </c>
      <c r="B58" s="181" t="s">
        <v>11</v>
      </c>
      <c r="C58" s="162" t="s">
        <v>328</v>
      </c>
      <c r="D58" s="161" t="s">
        <v>891</v>
      </c>
      <c r="E58" s="161" t="s">
        <v>813</v>
      </c>
      <c r="F58" s="161" t="s">
        <v>1088</v>
      </c>
      <c r="G58" s="161" t="s">
        <v>1087</v>
      </c>
      <c r="H58" s="160" t="s">
        <v>1086</v>
      </c>
      <c r="J58" s="98"/>
      <c r="K58" s="98"/>
      <c r="L58" s="98"/>
      <c r="M58" s="98"/>
      <c r="N58" s="98"/>
      <c r="O58" s="98"/>
      <c r="P58" s="154"/>
      <c r="Q58" s="154"/>
      <c r="R58" s="154"/>
      <c r="S58" s="154"/>
      <c r="T58" s="154"/>
      <c r="U58" s="154"/>
    </row>
    <row r="59" spans="1:21" s="42" customFormat="1" ht="12.6" customHeight="1" x14ac:dyDescent="0.3">
      <c r="A59" s="280"/>
      <c r="B59" s="180" t="s">
        <v>10</v>
      </c>
      <c r="C59" s="157" t="s">
        <v>180</v>
      </c>
      <c r="D59" s="156" t="s">
        <v>660</v>
      </c>
      <c r="E59" s="156" t="s">
        <v>901</v>
      </c>
      <c r="F59" s="156" t="s">
        <v>1085</v>
      </c>
      <c r="G59" s="156" t="s">
        <v>1084</v>
      </c>
      <c r="H59" s="155" t="s">
        <v>1083</v>
      </c>
      <c r="J59" s="98"/>
      <c r="K59" s="98"/>
      <c r="L59" s="98"/>
      <c r="M59" s="98"/>
      <c r="N59" s="98"/>
      <c r="O59" s="98"/>
      <c r="P59" s="154"/>
      <c r="Q59" s="154"/>
      <c r="R59" s="154"/>
      <c r="S59" s="154"/>
      <c r="T59" s="154"/>
      <c r="U59" s="154"/>
    </row>
    <row r="60" spans="1:21" s="42" customFormat="1" ht="12.6" customHeight="1" x14ac:dyDescent="0.3">
      <c r="A60" s="280"/>
      <c r="B60" s="179" t="s">
        <v>8</v>
      </c>
      <c r="C60" s="157" t="s">
        <v>1082</v>
      </c>
      <c r="D60" s="156" t="s">
        <v>412</v>
      </c>
      <c r="E60" s="156" t="s">
        <v>238</v>
      </c>
      <c r="F60" s="156" t="s">
        <v>1081</v>
      </c>
      <c r="G60" s="156" t="s">
        <v>1080</v>
      </c>
      <c r="H60" s="155" t="s">
        <v>1079</v>
      </c>
      <c r="J60" s="98"/>
      <c r="K60" s="98"/>
      <c r="L60" s="98"/>
      <c r="M60" s="98"/>
      <c r="N60" s="98"/>
      <c r="O60" s="98"/>
      <c r="P60" s="154"/>
      <c r="Q60" s="154"/>
      <c r="R60" s="154"/>
      <c r="S60" s="154"/>
      <c r="T60" s="154"/>
      <c r="U60" s="154"/>
    </row>
    <row r="61" spans="1:21" s="42" customFormat="1" ht="12.6" customHeight="1" x14ac:dyDescent="0.3">
      <c r="A61" s="280"/>
      <c r="B61" s="178" t="s">
        <v>25</v>
      </c>
      <c r="C61" s="157" t="s">
        <v>718</v>
      </c>
      <c r="D61" s="156" t="s">
        <v>1078</v>
      </c>
      <c r="E61" s="156" t="s">
        <v>878</v>
      </c>
      <c r="F61" s="156" t="s">
        <v>1077</v>
      </c>
      <c r="G61" s="156" t="s">
        <v>1065</v>
      </c>
      <c r="H61" s="155" t="s">
        <v>1076</v>
      </c>
      <c r="J61" s="98"/>
      <c r="K61" s="98"/>
      <c r="L61" s="98"/>
      <c r="M61" s="98"/>
      <c r="N61" s="98"/>
      <c r="O61" s="98"/>
      <c r="P61" s="154"/>
      <c r="Q61" s="154"/>
      <c r="R61" s="154"/>
      <c r="S61" s="154"/>
      <c r="T61" s="154"/>
      <c r="U61" s="154"/>
    </row>
    <row r="62" spans="1:21" s="42" customFormat="1" ht="12.6" customHeight="1" x14ac:dyDescent="0.3">
      <c r="A62" s="280"/>
      <c r="B62" s="178" t="s">
        <v>24</v>
      </c>
      <c r="C62" s="152" t="s">
        <v>760</v>
      </c>
      <c r="D62" s="99" t="s">
        <v>621</v>
      </c>
      <c r="E62" s="99" t="s">
        <v>254</v>
      </c>
      <c r="F62" s="99" t="s">
        <v>1075</v>
      </c>
      <c r="G62" s="99" t="s">
        <v>1074</v>
      </c>
      <c r="H62" s="151" t="s">
        <v>647</v>
      </c>
      <c r="J62" s="98"/>
      <c r="K62" s="98"/>
      <c r="L62" s="98"/>
      <c r="M62" s="98"/>
      <c r="N62" s="98"/>
      <c r="O62" s="98"/>
    </row>
    <row r="63" spans="1:21" s="42" customFormat="1" ht="12.6" customHeight="1" x14ac:dyDescent="0.3">
      <c r="A63" s="282" t="s">
        <v>74</v>
      </c>
      <c r="B63" s="181" t="s">
        <v>11</v>
      </c>
      <c r="C63" s="162" t="s">
        <v>1073</v>
      </c>
      <c r="D63" s="161" t="s">
        <v>265</v>
      </c>
      <c r="E63" s="161" t="s">
        <v>364</v>
      </c>
      <c r="F63" s="161" t="s">
        <v>1072</v>
      </c>
      <c r="G63" s="161" t="s">
        <v>1071</v>
      </c>
      <c r="H63" s="160" t="s">
        <v>1070</v>
      </c>
      <c r="J63" s="98"/>
      <c r="K63" s="98"/>
      <c r="L63" s="98"/>
      <c r="M63" s="98"/>
      <c r="N63" s="98"/>
      <c r="O63" s="98"/>
      <c r="P63" s="154"/>
      <c r="Q63" s="154"/>
      <c r="R63" s="154"/>
      <c r="S63" s="154"/>
      <c r="T63" s="154"/>
      <c r="U63" s="154"/>
    </row>
    <row r="64" spans="1:21" s="42" customFormat="1" ht="12.6" customHeight="1" x14ac:dyDescent="0.3">
      <c r="A64" s="280"/>
      <c r="B64" s="180" t="s">
        <v>10</v>
      </c>
      <c r="C64" s="157" t="s">
        <v>1069</v>
      </c>
      <c r="D64" s="156" t="s">
        <v>190</v>
      </c>
      <c r="E64" s="156" t="s">
        <v>698</v>
      </c>
      <c r="F64" s="156" t="s">
        <v>1068</v>
      </c>
      <c r="G64" s="156" t="s">
        <v>1067</v>
      </c>
      <c r="H64" s="155" t="s">
        <v>562</v>
      </c>
      <c r="J64" s="98"/>
      <c r="K64" s="98"/>
      <c r="L64" s="98"/>
      <c r="M64" s="98"/>
      <c r="N64" s="98"/>
      <c r="O64" s="98"/>
      <c r="P64" s="154"/>
      <c r="Q64" s="154"/>
      <c r="R64" s="154"/>
      <c r="S64" s="154"/>
      <c r="T64" s="154"/>
      <c r="U64" s="154"/>
    </row>
    <row r="65" spans="1:21" s="42" customFormat="1" ht="12.6" customHeight="1" x14ac:dyDescent="0.3">
      <c r="A65" s="280"/>
      <c r="B65" s="179" t="s">
        <v>8</v>
      </c>
      <c r="C65" s="157" t="s">
        <v>860</v>
      </c>
      <c r="D65" s="156" t="s">
        <v>947</v>
      </c>
      <c r="E65" s="156" t="s">
        <v>381</v>
      </c>
      <c r="F65" s="156" t="s">
        <v>1066</v>
      </c>
      <c r="G65" s="156" t="s">
        <v>1065</v>
      </c>
      <c r="H65" s="155" t="s">
        <v>404</v>
      </c>
      <c r="J65" s="98"/>
      <c r="K65" s="98"/>
      <c r="L65" s="98"/>
      <c r="M65" s="98"/>
      <c r="N65" s="98"/>
      <c r="O65" s="98"/>
      <c r="P65" s="154"/>
      <c r="Q65" s="154"/>
      <c r="R65" s="154"/>
      <c r="S65" s="154"/>
      <c r="T65" s="154"/>
      <c r="U65" s="154"/>
    </row>
    <row r="66" spans="1:21" s="42" customFormat="1" ht="12.6" customHeight="1" x14ac:dyDescent="0.3">
      <c r="A66" s="280"/>
      <c r="B66" s="178" t="s">
        <v>25</v>
      </c>
      <c r="C66" s="157" t="s">
        <v>1064</v>
      </c>
      <c r="D66" s="156" t="s">
        <v>832</v>
      </c>
      <c r="E66" s="156" t="s">
        <v>592</v>
      </c>
      <c r="F66" s="156" t="s">
        <v>1063</v>
      </c>
      <c r="G66" s="156" t="s">
        <v>1062</v>
      </c>
      <c r="H66" s="155" t="s">
        <v>1061</v>
      </c>
      <c r="J66" s="98"/>
      <c r="K66" s="98"/>
      <c r="L66" s="98"/>
      <c r="M66" s="98"/>
      <c r="N66" s="98"/>
      <c r="O66" s="98"/>
      <c r="P66" s="154"/>
      <c r="Q66" s="154"/>
      <c r="R66" s="154"/>
      <c r="S66" s="154"/>
      <c r="T66" s="154"/>
      <c r="U66" s="154"/>
    </row>
    <row r="67" spans="1:21" s="42" customFormat="1" ht="12.6" customHeight="1" x14ac:dyDescent="0.3">
      <c r="A67" s="280"/>
      <c r="B67" s="178" t="s">
        <v>24</v>
      </c>
      <c r="C67" s="152" t="s">
        <v>722</v>
      </c>
      <c r="D67" s="99" t="s">
        <v>913</v>
      </c>
      <c r="E67" s="99" t="s">
        <v>305</v>
      </c>
      <c r="F67" s="99" t="s">
        <v>1023</v>
      </c>
      <c r="G67" s="99" t="s">
        <v>1060</v>
      </c>
      <c r="H67" s="151" t="s">
        <v>556</v>
      </c>
      <c r="J67" s="98"/>
      <c r="K67" s="98"/>
      <c r="L67" s="98"/>
      <c r="M67" s="98"/>
      <c r="N67" s="98"/>
      <c r="O67" s="98"/>
    </row>
    <row r="68" spans="1:21" s="42" customFormat="1" ht="12.6" customHeight="1" x14ac:dyDescent="0.3">
      <c r="A68" s="282" t="s">
        <v>75</v>
      </c>
      <c r="B68" s="181" t="s">
        <v>11</v>
      </c>
      <c r="C68" s="162" t="s">
        <v>707</v>
      </c>
      <c r="D68" s="161" t="s">
        <v>747</v>
      </c>
      <c r="E68" s="161" t="s">
        <v>252</v>
      </c>
      <c r="F68" s="161" t="s">
        <v>1059</v>
      </c>
      <c r="G68" s="161" t="s">
        <v>1058</v>
      </c>
      <c r="H68" s="160" t="s">
        <v>1057</v>
      </c>
      <c r="J68" s="98"/>
      <c r="K68" s="98"/>
      <c r="L68" s="98"/>
      <c r="M68" s="98"/>
      <c r="N68" s="98"/>
      <c r="O68" s="98"/>
      <c r="P68" s="154"/>
      <c r="Q68" s="154"/>
      <c r="R68" s="154"/>
      <c r="S68" s="154"/>
      <c r="T68" s="154"/>
      <c r="U68" s="154"/>
    </row>
    <row r="69" spans="1:21" s="42" customFormat="1" ht="12.6" customHeight="1" x14ac:dyDescent="0.3">
      <c r="A69" s="280"/>
      <c r="B69" s="180" t="s">
        <v>10</v>
      </c>
      <c r="C69" s="157" t="s">
        <v>1056</v>
      </c>
      <c r="D69" s="156" t="s">
        <v>296</v>
      </c>
      <c r="E69" s="156" t="s">
        <v>358</v>
      </c>
      <c r="F69" s="156" t="s">
        <v>1055</v>
      </c>
      <c r="G69" s="156" t="s">
        <v>1054</v>
      </c>
      <c r="H69" s="155" t="s">
        <v>563</v>
      </c>
      <c r="J69" s="98"/>
      <c r="K69" s="98"/>
      <c r="L69" s="98"/>
      <c r="M69" s="98"/>
      <c r="N69" s="98"/>
      <c r="O69" s="98"/>
      <c r="P69" s="154"/>
      <c r="Q69" s="154"/>
      <c r="R69" s="154"/>
      <c r="S69" s="154"/>
      <c r="T69" s="154"/>
      <c r="U69" s="154"/>
    </row>
    <row r="70" spans="1:21" s="42" customFormat="1" ht="12.6" customHeight="1" x14ac:dyDescent="0.3">
      <c r="A70" s="280"/>
      <c r="B70" s="179" t="s">
        <v>8</v>
      </c>
      <c r="C70" s="157" t="s">
        <v>1053</v>
      </c>
      <c r="D70" s="156" t="s">
        <v>1015</v>
      </c>
      <c r="E70" s="156" t="s">
        <v>712</v>
      </c>
      <c r="F70" s="156" t="s">
        <v>1052</v>
      </c>
      <c r="G70" s="156" t="s">
        <v>1051</v>
      </c>
      <c r="H70" s="155" t="s">
        <v>1050</v>
      </c>
      <c r="J70" s="98"/>
      <c r="K70" s="98"/>
      <c r="L70" s="98"/>
      <c r="M70" s="98"/>
      <c r="N70" s="98"/>
      <c r="O70" s="98"/>
      <c r="P70" s="154"/>
      <c r="Q70" s="154"/>
      <c r="R70" s="154"/>
      <c r="S70" s="154"/>
      <c r="T70" s="154"/>
      <c r="U70" s="154"/>
    </row>
    <row r="71" spans="1:21" s="42" customFormat="1" ht="12.6" customHeight="1" x14ac:dyDescent="0.3">
      <c r="A71" s="280"/>
      <c r="B71" s="178" t="s">
        <v>25</v>
      </c>
      <c r="C71" s="157" t="s">
        <v>884</v>
      </c>
      <c r="D71" s="156" t="s">
        <v>782</v>
      </c>
      <c r="E71" s="156" t="s">
        <v>712</v>
      </c>
      <c r="F71" s="156" t="s">
        <v>1049</v>
      </c>
      <c r="G71" s="156" t="s">
        <v>1048</v>
      </c>
      <c r="H71" s="155" t="s">
        <v>825</v>
      </c>
      <c r="J71" s="98"/>
      <c r="K71" s="98"/>
      <c r="L71" s="98"/>
      <c r="M71" s="98"/>
      <c r="N71" s="98"/>
      <c r="O71" s="98"/>
      <c r="P71" s="154"/>
      <c r="Q71" s="154"/>
      <c r="R71" s="154"/>
      <c r="S71" s="154"/>
      <c r="T71" s="154"/>
      <c r="U71" s="154"/>
    </row>
    <row r="72" spans="1:21" s="42" customFormat="1" ht="12.6" customHeight="1" x14ac:dyDescent="0.3">
      <c r="A72" s="280"/>
      <c r="B72" s="178" t="s">
        <v>24</v>
      </c>
      <c r="C72" s="152" t="s">
        <v>675</v>
      </c>
      <c r="D72" s="99" t="s">
        <v>567</v>
      </c>
      <c r="E72" s="99" t="s">
        <v>740</v>
      </c>
      <c r="F72" s="99" t="s">
        <v>377</v>
      </c>
      <c r="G72" s="99" t="s">
        <v>1047</v>
      </c>
      <c r="H72" s="151" t="s">
        <v>648</v>
      </c>
      <c r="J72" s="98"/>
      <c r="K72" s="98"/>
      <c r="L72" s="98"/>
      <c r="M72" s="98"/>
      <c r="N72" s="98"/>
      <c r="O72" s="98"/>
    </row>
    <row r="73" spans="1:21" s="42" customFormat="1" ht="12.6" customHeight="1" x14ac:dyDescent="0.3">
      <c r="A73" s="282" t="s">
        <v>76</v>
      </c>
      <c r="B73" s="181" t="s">
        <v>11</v>
      </c>
      <c r="C73" s="162" t="s">
        <v>760</v>
      </c>
      <c r="D73" s="161" t="s">
        <v>227</v>
      </c>
      <c r="E73" s="161" t="s">
        <v>916</v>
      </c>
      <c r="F73" s="161" t="s">
        <v>1046</v>
      </c>
      <c r="G73" s="161" t="s">
        <v>1045</v>
      </c>
      <c r="H73" s="160" t="s">
        <v>403</v>
      </c>
      <c r="J73" s="98"/>
      <c r="K73" s="98"/>
      <c r="L73" s="98"/>
      <c r="M73" s="98"/>
      <c r="N73" s="98"/>
      <c r="O73" s="98"/>
      <c r="P73" s="154"/>
      <c r="Q73" s="154"/>
      <c r="R73" s="154"/>
      <c r="S73" s="154"/>
      <c r="T73" s="154"/>
      <c r="U73" s="154"/>
    </row>
    <row r="74" spans="1:21" s="42" customFormat="1" ht="12.6" customHeight="1" x14ac:dyDescent="0.3">
      <c r="A74" s="280"/>
      <c r="B74" s="180" t="s">
        <v>10</v>
      </c>
      <c r="C74" s="157" t="s">
        <v>644</v>
      </c>
      <c r="D74" s="156" t="s">
        <v>353</v>
      </c>
      <c r="E74" s="156" t="s">
        <v>530</v>
      </c>
      <c r="F74" s="156" t="s">
        <v>1044</v>
      </c>
      <c r="G74" s="156" t="s">
        <v>1043</v>
      </c>
      <c r="H74" s="155" t="s">
        <v>200</v>
      </c>
      <c r="J74" s="98"/>
      <c r="K74" s="98"/>
      <c r="L74" s="98"/>
      <c r="M74" s="98"/>
      <c r="N74" s="98"/>
      <c r="O74" s="98"/>
      <c r="P74" s="154"/>
      <c r="Q74" s="154"/>
      <c r="R74" s="154"/>
      <c r="S74" s="154"/>
      <c r="T74" s="154"/>
      <c r="U74" s="154"/>
    </row>
    <row r="75" spans="1:21" s="42" customFormat="1" ht="12.6" customHeight="1" x14ac:dyDescent="0.3">
      <c r="A75" s="280"/>
      <c r="B75" s="179" t="s">
        <v>8</v>
      </c>
      <c r="C75" s="157" t="s">
        <v>180</v>
      </c>
      <c r="D75" s="156" t="s">
        <v>347</v>
      </c>
      <c r="E75" s="156" t="s">
        <v>244</v>
      </c>
      <c r="F75" s="156" t="s">
        <v>1042</v>
      </c>
      <c r="G75" s="156" t="s">
        <v>1041</v>
      </c>
      <c r="H75" s="155" t="s">
        <v>717</v>
      </c>
      <c r="J75" s="98"/>
      <c r="K75" s="98"/>
      <c r="L75" s="98"/>
      <c r="M75" s="98"/>
      <c r="N75" s="98"/>
      <c r="O75" s="98"/>
      <c r="P75" s="154"/>
      <c r="Q75" s="154"/>
      <c r="R75" s="154"/>
      <c r="S75" s="154"/>
      <c r="T75" s="154"/>
      <c r="U75" s="154"/>
    </row>
    <row r="76" spans="1:21" s="42" customFormat="1" ht="12.6" customHeight="1" x14ac:dyDescent="0.3">
      <c r="A76" s="280"/>
      <c r="B76" s="178" t="s">
        <v>25</v>
      </c>
      <c r="C76" s="157" t="s">
        <v>905</v>
      </c>
      <c r="D76" s="156" t="s">
        <v>1040</v>
      </c>
      <c r="E76" s="156" t="s">
        <v>1039</v>
      </c>
      <c r="F76" s="156" t="s">
        <v>1038</v>
      </c>
      <c r="G76" s="156" t="s">
        <v>1037</v>
      </c>
      <c r="H76" s="155" t="s">
        <v>279</v>
      </c>
      <c r="J76" s="98"/>
      <c r="K76" s="98"/>
      <c r="L76" s="98"/>
      <c r="M76" s="98"/>
      <c r="N76" s="98"/>
      <c r="O76" s="98"/>
      <c r="P76" s="154"/>
      <c r="Q76" s="154"/>
      <c r="R76" s="154"/>
      <c r="S76" s="154"/>
      <c r="T76" s="154"/>
      <c r="U76" s="154"/>
    </row>
    <row r="77" spans="1:21" s="42" customFormat="1" ht="12.6" customHeight="1" x14ac:dyDescent="0.3">
      <c r="A77" s="280"/>
      <c r="B77" s="178" t="s">
        <v>24</v>
      </c>
      <c r="C77" s="152" t="s">
        <v>360</v>
      </c>
      <c r="D77" s="99" t="s">
        <v>599</v>
      </c>
      <c r="E77" s="99" t="s">
        <v>544</v>
      </c>
      <c r="F77" s="99" t="s">
        <v>1036</v>
      </c>
      <c r="G77" s="99" t="s">
        <v>1035</v>
      </c>
      <c r="H77" s="151" t="s">
        <v>464</v>
      </c>
      <c r="J77" s="98"/>
      <c r="K77" s="98"/>
      <c r="L77" s="98"/>
      <c r="M77" s="98"/>
      <c r="N77" s="98"/>
      <c r="O77" s="98"/>
    </row>
    <row r="78" spans="1:21" s="42" customFormat="1" ht="12.6" customHeight="1" x14ac:dyDescent="0.3">
      <c r="A78" s="282" t="s">
        <v>77</v>
      </c>
      <c r="B78" s="181" t="s">
        <v>11</v>
      </c>
      <c r="C78" s="162" t="s">
        <v>675</v>
      </c>
      <c r="D78" s="161" t="s">
        <v>321</v>
      </c>
      <c r="E78" s="161" t="s">
        <v>652</v>
      </c>
      <c r="F78" s="161" t="s">
        <v>1034</v>
      </c>
      <c r="G78" s="161" t="s">
        <v>805</v>
      </c>
      <c r="H78" s="160" t="s">
        <v>456</v>
      </c>
      <c r="J78" s="98"/>
      <c r="K78" s="98"/>
      <c r="L78" s="98"/>
      <c r="M78" s="98"/>
      <c r="N78" s="98"/>
      <c r="O78" s="98"/>
      <c r="P78" s="154"/>
      <c r="Q78" s="154"/>
      <c r="R78" s="154"/>
      <c r="S78" s="154"/>
      <c r="T78" s="154"/>
      <c r="U78" s="154"/>
    </row>
    <row r="79" spans="1:21" s="42" customFormat="1" ht="12.6" customHeight="1" x14ac:dyDescent="0.3">
      <c r="A79" s="280"/>
      <c r="B79" s="180" t="s">
        <v>10</v>
      </c>
      <c r="C79" s="157" t="s">
        <v>736</v>
      </c>
      <c r="D79" s="156" t="s">
        <v>371</v>
      </c>
      <c r="E79" s="156" t="s">
        <v>729</v>
      </c>
      <c r="F79" s="156" t="s">
        <v>1033</v>
      </c>
      <c r="G79" s="156" t="s">
        <v>1032</v>
      </c>
      <c r="H79" s="155" t="s">
        <v>451</v>
      </c>
      <c r="J79" s="98"/>
      <c r="K79" s="98"/>
      <c r="L79" s="98"/>
      <c r="M79" s="98"/>
      <c r="N79" s="98"/>
      <c r="O79" s="98"/>
      <c r="P79" s="154"/>
      <c r="Q79" s="154"/>
      <c r="R79" s="154"/>
      <c r="S79" s="154"/>
      <c r="T79" s="154"/>
      <c r="U79" s="154"/>
    </row>
    <row r="80" spans="1:21" s="42" customFormat="1" ht="12.6" customHeight="1" x14ac:dyDescent="0.3">
      <c r="A80" s="280"/>
      <c r="B80" s="179" t="s">
        <v>8</v>
      </c>
      <c r="C80" s="157" t="s">
        <v>697</v>
      </c>
      <c r="D80" s="156" t="s">
        <v>1029</v>
      </c>
      <c r="E80" s="156" t="s">
        <v>813</v>
      </c>
      <c r="F80" s="156" t="s">
        <v>1031</v>
      </c>
      <c r="G80" s="156" t="s">
        <v>1030</v>
      </c>
      <c r="H80" s="155" t="s">
        <v>256</v>
      </c>
      <c r="J80" s="98"/>
      <c r="K80" s="98"/>
      <c r="L80" s="98"/>
      <c r="M80" s="98"/>
      <c r="N80" s="98"/>
      <c r="O80" s="98"/>
      <c r="P80" s="154"/>
      <c r="Q80" s="154"/>
      <c r="R80" s="154"/>
      <c r="S80" s="154"/>
      <c r="T80" s="154"/>
      <c r="U80" s="154"/>
    </row>
    <row r="81" spans="1:21" s="42" customFormat="1" ht="12.6" customHeight="1" x14ac:dyDescent="0.3">
      <c r="A81" s="280"/>
      <c r="B81" s="178" t="s">
        <v>25</v>
      </c>
      <c r="C81" s="157" t="s">
        <v>1029</v>
      </c>
      <c r="D81" s="156" t="s">
        <v>1028</v>
      </c>
      <c r="E81" s="156" t="s">
        <v>740</v>
      </c>
      <c r="F81" s="156" t="s">
        <v>1027</v>
      </c>
      <c r="G81" s="156" t="s">
        <v>1026</v>
      </c>
      <c r="H81" s="155" t="s">
        <v>644</v>
      </c>
      <c r="J81" s="98"/>
      <c r="K81" s="98"/>
      <c r="L81" s="98"/>
      <c r="M81" s="98"/>
      <c r="N81" s="98"/>
      <c r="O81" s="98"/>
      <c r="P81" s="154"/>
      <c r="Q81" s="154"/>
      <c r="R81" s="154"/>
      <c r="S81" s="154"/>
      <c r="T81" s="154"/>
      <c r="U81" s="154"/>
    </row>
    <row r="82" spans="1:21" s="42" customFormat="1" ht="12.6" customHeight="1" x14ac:dyDescent="0.3">
      <c r="A82" s="280"/>
      <c r="B82" s="178" t="s">
        <v>24</v>
      </c>
      <c r="C82" s="152" t="s">
        <v>224</v>
      </c>
      <c r="D82" s="99" t="s">
        <v>736</v>
      </c>
      <c r="E82" s="99" t="s">
        <v>358</v>
      </c>
      <c r="F82" s="99" t="s">
        <v>1025</v>
      </c>
      <c r="G82" s="99" t="s">
        <v>1024</v>
      </c>
      <c r="H82" s="151" t="s">
        <v>639</v>
      </c>
      <c r="J82" s="98"/>
      <c r="K82" s="98"/>
      <c r="L82" s="98"/>
      <c r="M82" s="98"/>
      <c r="N82" s="98"/>
      <c r="O82" s="98"/>
    </row>
    <row r="83" spans="1:21" s="42" customFormat="1" ht="12.6" customHeight="1" x14ac:dyDescent="0.3">
      <c r="A83" s="282" t="s">
        <v>78</v>
      </c>
      <c r="B83" s="181" t="s">
        <v>11</v>
      </c>
      <c r="C83" s="162" t="s">
        <v>295</v>
      </c>
      <c r="D83" s="161" t="s">
        <v>646</v>
      </c>
      <c r="E83" s="161" t="s">
        <v>362</v>
      </c>
      <c r="F83" s="161" t="s">
        <v>1023</v>
      </c>
      <c r="G83" s="161" t="s">
        <v>1022</v>
      </c>
      <c r="H83" s="160" t="s">
        <v>1021</v>
      </c>
      <c r="J83" s="98"/>
      <c r="K83" s="98"/>
      <c r="L83" s="98"/>
      <c r="M83" s="98"/>
      <c r="N83" s="98"/>
      <c r="O83" s="98"/>
      <c r="P83" s="154"/>
      <c r="Q83" s="154"/>
      <c r="R83" s="154"/>
      <c r="S83" s="154"/>
      <c r="T83" s="154"/>
      <c r="U83" s="154"/>
    </row>
    <row r="84" spans="1:21" s="42" customFormat="1" ht="12.6" customHeight="1" x14ac:dyDescent="0.3">
      <c r="A84" s="280"/>
      <c r="B84" s="180" t="s">
        <v>10</v>
      </c>
      <c r="C84" s="157" t="s">
        <v>764</v>
      </c>
      <c r="D84" s="156" t="s">
        <v>972</v>
      </c>
      <c r="E84" s="156" t="s">
        <v>585</v>
      </c>
      <c r="F84" s="156" t="s">
        <v>1020</v>
      </c>
      <c r="G84" s="156" t="s">
        <v>1019</v>
      </c>
      <c r="H84" s="155" t="s">
        <v>990</v>
      </c>
      <c r="J84" s="98"/>
      <c r="K84" s="98"/>
      <c r="L84" s="98"/>
      <c r="M84" s="98"/>
      <c r="N84" s="98"/>
      <c r="O84" s="98"/>
      <c r="P84" s="154"/>
      <c r="Q84" s="154"/>
      <c r="R84" s="154"/>
      <c r="S84" s="154"/>
      <c r="T84" s="154"/>
      <c r="U84" s="154"/>
    </row>
    <row r="85" spans="1:21" s="42" customFormat="1" ht="12.6" customHeight="1" x14ac:dyDescent="0.3">
      <c r="A85" s="280"/>
      <c r="B85" s="179" t="s">
        <v>8</v>
      </c>
      <c r="C85" s="157" t="s">
        <v>1018</v>
      </c>
      <c r="D85" s="156" t="s">
        <v>843</v>
      </c>
      <c r="E85" s="156" t="s">
        <v>545</v>
      </c>
      <c r="F85" s="156" t="s">
        <v>1017</v>
      </c>
      <c r="G85" s="156" t="s">
        <v>1016</v>
      </c>
      <c r="H85" s="155" t="s">
        <v>1015</v>
      </c>
      <c r="J85" s="98"/>
      <c r="K85" s="98"/>
      <c r="L85" s="98"/>
      <c r="M85" s="98"/>
      <c r="N85" s="98"/>
      <c r="O85" s="98"/>
      <c r="P85" s="154"/>
      <c r="Q85" s="154"/>
      <c r="R85" s="154"/>
      <c r="S85" s="154"/>
      <c r="T85" s="154"/>
      <c r="U85" s="154"/>
    </row>
    <row r="86" spans="1:21" s="42" customFormat="1" ht="12.6" customHeight="1" x14ac:dyDescent="0.3">
      <c r="A86" s="280"/>
      <c r="B86" s="178" t="s">
        <v>25</v>
      </c>
      <c r="C86" s="157" t="s">
        <v>825</v>
      </c>
      <c r="D86" s="156" t="s">
        <v>718</v>
      </c>
      <c r="E86" s="156" t="s">
        <v>297</v>
      </c>
      <c r="F86" s="156" t="s">
        <v>1014</v>
      </c>
      <c r="G86" s="156" t="s">
        <v>1013</v>
      </c>
      <c r="H86" s="155" t="s">
        <v>691</v>
      </c>
      <c r="J86" s="98"/>
      <c r="K86" s="98"/>
      <c r="L86" s="98"/>
      <c r="M86" s="98"/>
      <c r="N86" s="98"/>
      <c r="O86" s="98"/>
      <c r="P86" s="154"/>
      <c r="Q86" s="154"/>
      <c r="R86" s="154"/>
      <c r="S86" s="154"/>
      <c r="T86" s="154"/>
      <c r="U86" s="154"/>
    </row>
    <row r="87" spans="1:21" s="42" customFormat="1" ht="12.6" customHeight="1" x14ac:dyDescent="0.3">
      <c r="A87" s="280"/>
      <c r="B87" s="178" t="s">
        <v>24</v>
      </c>
      <c r="C87" s="152" t="s">
        <v>594</v>
      </c>
      <c r="D87" s="99" t="s">
        <v>595</v>
      </c>
      <c r="E87" s="99" t="s">
        <v>681</v>
      </c>
      <c r="F87" s="99" t="s">
        <v>1012</v>
      </c>
      <c r="G87" s="99" t="s">
        <v>46</v>
      </c>
      <c r="H87" s="151" t="s">
        <v>488</v>
      </c>
      <c r="J87" s="98"/>
      <c r="K87" s="98"/>
      <c r="L87" s="98"/>
      <c r="M87" s="98"/>
      <c r="N87" s="98"/>
      <c r="O87" s="98"/>
    </row>
    <row r="88" spans="1:21" s="33" customFormat="1" ht="12.6" customHeight="1" x14ac:dyDescent="0.3">
      <c r="A88" s="262" t="s">
        <v>18</v>
      </c>
      <c r="B88" s="177" t="s">
        <v>11</v>
      </c>
      <c r="C88" s="560" t="s">
        <v>211</v>
      </c>
      <c r="D88" s="561" t="s">
        <v>767</v>
      </c>
      <c r="E88" s="561" t="s">
        <v>357</v>
      </c>
      <c r="F88" s="561" t="s">
        <v>1011</v>
      </c>
      <c r="G88" s="561" t="s">
        <v>1010</v>
      </c>
      <c r="H88" s="562" t="s">
        <v>340</v>
      </c>
      <c r="J88" s="128"/>
      <c r="K88" s="128"/>
      <c r="L88" s="128"/>
      <c r="M88" s="128"/>
      <c r="N88" s="128"/>
      <c r="O88" s="128"/>
      <c r="P88" s="133"/>
      <c r="Q88" s="133"/>
      <c r="R88" s="133"/>
      <c r="S88" s="133"/>
      <c r="T88" s="133"/>
      <c r="U88" s="133"/>
    </row>
    <row r="89" spans="1:21" s="33" customFormat="1" ht="12.6" customHeight="1" x14ac:dyDescent="0.3">
      <c r="A89" s="267"/>
      <c r="B89" s="176" t="s">
        <v>10</v>
      </c>
      <c r="C89" s="563" t="s">
        <v>1009</v>
      </c>
      <c r="D89" s="564" t="s">
        <v>905</v>
      </c>
      <c r="E89" s="564" t="s">
        <v>268</v>
      </c>
      <c r="F89" s="564" t="s">
        <v>1008</v>
      </c>
      <c r="G89" s="564" t="s">
        <v>1007</v>
      </c>
      <c r="H89" s="565" t="s">
        <v>628</v>
      </c>
      <c r="J89" s="128"/>
      <c r="K89" s="128"/>
      <c r="L89" s="128"/>
      <c r="M89" s="128"/>
      <c r="N89" s="128"/>
      <c r="O89" s="128"/>
      <c r="P89" s="133"/>
      <c r="Q89" s="133"/>
      <c r="R89" s="133"/>
      <c r="S89" s="133"/>
      <c r="T89" s="133"/>
      <c r="U89" s="133"/>
    </row>
    <row r="90" spans="1:21" s="33" customFormat="1" ht="12.6" customHeight="1" x14ac:dyDescent="0.3">
      <c r="A90" s="267"/>
      <c r="B90" s="175" t="s">
        <v>8</v>
      </c>
      <c r="C90" s="563" t="s">
        <v>283</v>
      </c>
      <c r="D90" s="564" t="s">
        <v>1006</v>
      </c>
      <c r="E90" s="564" t="s">
        <v>318</v>
      </c>
      <c r="F90" s="564" t="s">
        <v>1005</v>
      </c>
      <c r="G90" s="564" t="s">
        <v>1004</v>
      </c>
      <c r="H90" s="565" t="s">
        <v>206</v>
      </c>
      <c r="J90" s="128"/>
      <c r="K90" s="128"/>
      <c r="L90" s="128"/>
      <c r="M90" s="128"/>
      <c r="N90" s="128"/>
      <c r="O90" s="128"/>
      <c r="P90" s="133"/>
      <c r="Q90" s="133"/>
      <c r="R90" s="133"/>
      <c r="S90" s="133"/>
      <c r="T90" s="133"/>
      <c r="U90" s="133"/>
    </row>
    <row r="91" spans="1:21" s="33" customFormat="1" ht="12.6" customHeight="1" x14ac:dyDescent="0.3">
      <c r="A91" s="267"/>
      <c r="B91" s="174" t="s">
        <v>25</v>
      </c>
      <c r="C91" s="563" t="s">
        <v>1003</v>
      </c>
      <c r="D91" s="564" t="s">
        <v>930</v>
      </c>
      <c r="E91" s="564" t="s">
        <v>415</v>
      </c>
      <c r="F91" s="564" t="s">
        <v>1002</v>
      </c>
      <c r="G91" s="564" t="s">
        <v>1001</v>
      </c>
      <c r="H91" s="565" t="s">
        <v>567</v>
      </c>
      <c r="J91" s="128"/>
      <c r="K91" s="128"/>
      <c r="L91" s="128"/>
      <c r="M91" s="128"/>
      <c r="N91" s="128"/>
      <c r="O91" s="128"/>
      <c r="P91" s="133"/>
      <c r="Q91" s="133"/>
      <c r="R91" s="133"/>
      <c r="S91" s="133"/>
      <c r="T91" s="133"/>
      <c r="U91" s="133"/>
    </row>
    <row r="92" spans="1:21" s="33" customFormat="1" ht="12.6" customHeight="1" x14ac:dyDescent="0.3">
      <c r="A92" s="267"/>
      <c r="B92" s="174" t="s">
        <v>24</v>
      </c>
      <c r="C92" s="563" t="s">
        <v>671</v>
      </c>
      <c r="D92" s="564" t="s">
        <v>616</v>
      </c>
      <c r="E92" s="564" t="s">
        <v>377</v>
      </c>
      <c r="F92" s="564" t="s">
        <v>1000</v>
      </c>
      <c r="G92" s="564" t="s">
        <v>999</v>
      </c>
      <c r="H92" s="565" t="s">
        <v>395</v>
      </c>
      <c r="J92" s="128"/>
      <c r="K92" s="128"/>
      <c r="L92" s="128"/>
      <c r="M92" s="128"/>
      <c r="N92" s="128"/>
      <c r="O92" s="128"/>
      <c r="P92" s="32"/>
      <c r="Q92" s="32"/>
      <c r="R92" s="32"/>
      <c r="S92" s="32"/>
      <c r="T92" s="32"/>
      <c r="U92" s="32"/>
    </row>
    <row r="93" spans="1:21" s="42" customFormat="1" ht="12.6" customHeight="1" x14ac:dyDescent="0.3">
      <c r="A93" s="282" t="s">
        <v>79</v>
      </c>
      <c r="B93" s="181" t="s">
        <v>11</v>
      </c>
      <c r="C93" s="162" t="s">
        <v>392</v>
      </c>
      <c r="D93" s="161" t="s">
        <v>824</v>
      </c>
      <c r="E93" s="161" t="s">
        <v>936</v>
      </c>
      <c r="F93" s="161" t="s">
        <v>998</v>
      </c>
      <c r="G93" s="161" t="s">
        <v>997</v>
      </c>
      <c r="H93" s="160" t="s">
        <v>996</v>
      </c>
      <c r="J93" s="98"/>
      <c r="K93" s="98"/>
      <c r="L93" s="98"/>
      <c r="M93" s="98"/>
      <c r="N93" s="98"/>
      <c r="O93" s="98"/>
      <c r="P93" s="154"/>
      <c r="Q93" s="154"/>
      <c r="R93" s="154"/>
      <c r="S93" s="154"/>
      <c r="T93" s="154"/>
      <c r="U93" s="154"/>
    </row>
    <row r="94" spans="1:21" s="42" customFormat="1" ht="12.6" customHeight="1" x14ac:dyDescent="0.3">
      <c r="A94" s="283"/>
      <c r="B94" s="180" t="s">
        <v>10</v>
      </c>
      <c r="C94" s="157" t="s">
        <v>995</v>
      </c>
      <c r="D94" s="156" t="s">
        <v>994</v>
      </c>
      <c r="E94" s="156" t="s">
        <v>801</v>
      </c>
      <c r="F94" s="156" t="s">
        <v>993</v>
      </c>
      <c r="G94" s="156" t="s">
        <v>992</v>
      </c>
      <c r="H94" s="155" t="s">
        <v>870</v>
      </c>
      <c r="J94" s="98"/>
      <c r="K94" s="98"/>
      <c r="L94" s="98"/>
      <c r="M94" s="98"/>
      <c r="N94" s="98"/>
      <c r="O94" s="98"/>
      <c r="P94" s="154"/>
      <c r="Q94" s="154"/>
      <c r="R94" s="154"/>
      <c r="S94" s="154"/>
      <c r="T94" s="154"/>
      <c r="U94" s="154"/>
    </row>
    <row r="95" spans="1:21" s="42" customFormat="1" ht="12.6" customHeight="1" x14ac:dyDescent="0.3">
      <c r="A95" s="280"/>
      <c r="B95" s="179" t="s">
        <v>8</v>
      </c>
      <c r="C95" s="157" t="s">
        <v>991</v>
      </c>
      <c r="D95" s="156" t="s">
        <v>990</v>
      </c>
      <c r="E95" s="156" t="s">
        <v>499</v>
      </c>
      <c r="F95" s="156" t="s">
        <v>989</v>
      </c>
      <c r="G95" s="156" t="s">
        <v>988</v>
      </c>
      <c r="H95" s="155" t="s">
        <v>987</v>
      </c>
      <c r="J95" s="98"/>
      <c r="K95" s="98"/>
      <c r="L95" s="98"/>
      <c r="M95" s="98"/>
      <c r="N95" s="98"/>
      <c r="O95" s="98"/>
      <c r="P95" s="154"/>
      <c r="Q95" s="154"/>
      <c r="R95" s="154"/>
      <c r="S95" s="154"/>
      <c r="T95" s="154"/>
      <c r="U95" s="154"/>
    </row>
    <row r="96" spans="1:21" s="42" customFormat="1" ht="12.6" customHeight="1" x14ac:dyDescent="0.3">
      <c r="A96" s="280"/>
      <c r="B96" s="178" t="s">
        <v>25</v>
      </c>
      <c r="C96" s="157" t="s">
        <v>568</v>
      </c>
      <c r="D96" s="156" t="s">
        <v>798</v>
      </c>
      <c r="E96" s="156" t="s">
        <v>652</v>
      </c>
      <c r="F96" s="156" t="s">
        <v>986</v>
      </c>
      <c r="G96" s="156" t="s">
        <v>985</v>
      </c>
      <c r="H96" s="155" t="s">
        <v>984</v>
      </c>
      <c r="J96" s="98"/>
      <c r="K96" s="98"/>
      <c r="L96" s="98"/>
      <c r="M96" s="98"/>
      <c r="N96" s="98"/>
      <c r="O96" s="98"/>
      <c r="P96" s="154"/>
      <c r="Q96" s="154"/>
      <c r="R96" s="154"/>
      <c r="S96" s="154"/>
      <c r="T96" s="154"/>
      <c r="U96" s="154"/>
    </row>
    <row r="97" spans="1:21" s="42" customFormat="1" ht="12.6" customHeight="1" x14ac:dyDescent="0.3">
      <c r="A97" s="280"/>
      <c r="B97" s="178" t="s">
        <v>24</v>
      </c>
      <c r="C97" s="152" t="s">
        <v>983</v>
      </c>
      <c r="D97" s="99" t="s">
        <v>982</v>
      </c>
      <c r="E97" s="99" t="s">
        <v>210</v>
      </c>
      <c r="F97" s="99" t="s">
        <v>981</v>
      </c>
      <c r="G97" s="99" t="s">
        <v>980</v>
      </c>
      <c r="H97" s="151" t="s">
        <v>859</v>
      </c>
      <c r="J97" s="98"/>
      <c r="K97" s="98"/>
      <c r="L97" s="98"/>
      <c r="M97" s="98"/>
      <c r="N97" s="98"/>
      <c r="O97" s="98"/>
    </row>
    <row r="98" spans="1:21" s="42" customFormat="1" ht="12.6" customHeight="1" x14ac:dyDescent="0.3">
      <c r="A98" s="282" t="s">
        <v>80</v>
      </c>
      <c r="B98" s="181" t="s">
        <v>11</v>
      </c>
      <c r="C98" s="162" t="s">
        <v>629</v>
      </c>
      <c r="D98" s="161" t="s">
        <v>629</v>
      </c>
      <c r="E98" s="161" t="s">
        <v>624</v>
      </c>
      <c r="F98" s="161" t="s">
        <v>979</v>
      </c>
      <c r="G98" s="161" t="s">
        <v>68</v>
      </c>
      <c r="H98" s="160" t="s">
        <v>679</v>
      </c>
      <c r="J98" s="98"/>
      <c r="K98" s="98"/>
      <c r="L98" s="98"/>
      <c r="M98" s="98"/>
      <c r="N98" s="98"/>
      <c r="O98" s="98"/>
      <c r="P98" s="154"/>
      <c r="Q98" s="154"/>
      <c r="R98" s="154"/>
      <c r="S98" s="154"/>
      <c r="T98" s="154"/>
      <c r="U98" s="154"/>
    </row>
    <row r="99" spans="1:21" s="42" customFormat="1" ht="12.6" customHeight="1" x14ac:dyDescent="0.3">
      <c r="A99" s="280"/>
      <c r="B99" s="180" t="s">
        <v>10</v>
      </c>
      <c r="C99" s="157" t="s">
        <v>699</v>
      </c>
      <c r="D99" s="156" t="s">
        <v>699</v>
      </c>
      <c r="E99" s="156" t="s">
        <v>920</v>
      </c>
      <c r="F99" s="156" t="s">
        <v>978</v>
      </c>
      <c r="G99" s="156" t="s">
        <v>977</v>
      </c>
      <c r="H99" s="155" t="s">
        <v>535</v>
      </c>
      <c r="J99" s="98"/>
      <c r="K99" s="98"/>
      <c r="L99" s="98"/>
      <c r="M99" s="98"/>
      <c r="N99" s="98"/>
      <c r="O99" s="98"/>
      <c r="P99" s="154"/>
      <c r="Q99" s="154"/>
      <c r="R99" s="154"/>
      <c r="S99" s="154"/>
      <c r="T99" s="154"/>
      <c r="U99" s="154"/>
    </row>
    <row r="100" spans="1:21" s="42" customFormat="1" ht="12.6" customHeight="1" x14ac:dyDescent="0.3">
      <c r="A100" s="280"/>
      <c r="B100" s="179" t="s">
        <v>8</v>
      </c>
      <c r="C100" s="157" t="s">
        <v>976</v>
      </c>
      <c r="D100" s="156" t="s">
        <v>736</v>
      </c>
      <c r="E100" s="156" t="s">
        <v>652</v>
      </c>
      <c r="F100" s="156" t="s">
        <v>975</v>
      </c>
      <c r="G100" s="156" t="s">
        <v>974</v>
      </c>
      <c r="H100" s="155" t="s">
        <v>601</v>
      </c>
      <c r="J100" s="98"/>
      <c r="K100" s="98"/>
      <c r="L100" s="98"/>
      <c r="M100" s="98"/>
      <c r="N100" s="98"/>
      <c r="O100" s="98"/>
      <c r="P100" s="154"/>
      <c r="Q100" s="154"/>
      <c r="R100" s="154"/>
      <c r="S100" s="154"/>
      <c r="T100" s="154"/>
      <c r="U100" s="154"/>
    </row>
    <row r="101" spans="1:21" s="42" customFormat="1" ht="12.6" customHeight="1" x14ac:dyDescent="0.3">
      <c r="A101" s="280"/>
      <c r="B101" s="178" t="s">
        <v>25</v>
      </c>
      <c r="C101" s="157" t="s">
        <v>657</v>
      </c>
      <c r="D101" s="156" t="s">
        <v>693</v>
      </c>
      <c r="E101" s="156" t="s">
        <v>234</v>
      </c>
      <c r="F101" s="156" t="s">
        <v>973</v>
      </c>
      <c r="G101" s="156" t="s">
        <v>903</v>
      </c>
      <c r="H101" s="155" t="s">
        <v>972</v>
      </c>
      <c r="J101" s="98"/>
      <c r="K101" s="98"/>
      <c r="L101" s="98"/>
      <c r="M101" s="98"/>
      <c r="N101" s="98"/>
      <c r="O101" s="98"/>
      <c r="P101" s="154"/>
      <c r="Q101" s="154"/>
      <c r="R101" s="154"/>
      <c r="S101" s="154"/>
      <c r="T101" s="154"/>
      <c r="U101" s="154"/>
    </row>
    <row r="102" spans="1:21" s="42" customFormat="1" ht="12.6" customHeight="1" x14ac:dyDescent="0.3">
      <c r="A102" s="280"/>
      <c r="B102" s="178" t="s">
        <v>24</v>
      </c>
      <c r="C102" s="152" t="s">
        <v>68</v>
      </c>
      <c r="D102" s="99" t="s">
        <v>693</v>
      </c>
      <c r="E102" s="99" t="s">
        <v>738</v>
      </c>
      <c r="F102" s="99" t="s">
        <v>932</v>
      </c>
      <c r="G102" s="99" t="s">
        <v>971</v>
      </c>
      <c r="H102" s="151" t="s">
        <v>970</v>
      </c>
      <c r="J102" s="98"/>
      <c r="K102" s="98"/>
      <c r="L102" s="98"/>
      <c r="M102" s="98"/>
      <c r="N102" s="98"/>
      <c r="O102" s="98"/>
    </row>
    <row r="103" spans="1:21" s="42" customFormat="1" ht="12.6" customHeight="1" x14ac:dyDescent="0.3">
      <c r="A103" s="282" t="s">
        <v>81</v>
      </c>
      <c r="B103" s="181" t="s">
        <v>11</v>
      </c>
      <c r="C103" s="162" t="s">
        <v>184</v>
      </c>
      <c r="D103" s="161" t="s">
        <v>234</v>
      </c>
      <c r="E103" s="161" t="s">
        <v>436</v>
      </c>
      <c r="F103" s="161" t="s">
        <v>969</v>
      </c>
      <c r="G103" s="161" t="s">
        <v>26</v>
      </c>
      <c r="H103" s="160" t="s">
        <v>507</v>
      </c>
      <c r="J103" s="98"/>
      <c r="K103" s="98"/>
      <c r="L103" s="98"/>
      <c r="M103" s="98"/>
      <c r="N103" s="98"/>
      <c r="O103" s="98"/>
      <c r="P103" s="154"/>
      <c r="Q103" s="154"/>
      <c r="R103" s="154"/>
      <c r="S103" s="154"/>
      <c r="T103" s="154"/>
      <c r="U103" s="154"/>
    </row>
    <row r="104" spans="1:21" s="42" customFormat="1" ht="12.6" customHeight="1" x14ac:dyDescent="0.3">
      <c r="A104" s="280"/>
      <c r="B104" s="180" t="s">
        <v>10</v>
      </c>
      <c r="C104" s="157" t="s">
        <v>372</v>
      </c>
      <c r="D104" s="156" t="s">
        <v>592</v>
      </c>
      <c r="E104" s="156" t="s">
        <v>670</v>
      </c>
      <c r="F104" s="156" t="s">
        <v>514</v>
      </c>
      <c r="G104" s="156" t="s">
        <v>26</v>
      </c>
      <c r="H104" s="155" t="s">
        <v>241</v>
      </c>
      <c r="J104" s="98"/>
      <c r="K104" s="98"/>
      <c r="L104" s="98"/>
      <c r="M104" s="98"/>
      <c r="N104" s="98"/>
      <c r="O104" s="98"/>
      <c r="P104" s="154"/>
      <c r="Q104" s="154"/>
      <c r="R104" s="154"/>
      <c r="S104" s="154"/>
      <c r="T104" s="154"/>
      <c r="U104" s="154"/>
    </row>
    <row r="105" spans="1:21" s="42" customFormat="1" ht="12.6" customHeight="1" x14ac:dyDescent="0.3">
      <c r="A105" s="280"/>
      <c r="B105" s="179" t="s">
        <v>8</v>
      </c>
      <c r="C105" s="157" t="s">
        <v>252</v>
      </c>
      <c r="D105" s="156" t="s">
        <v>374</v>
      </c>
      <c r="E105" s="156" t="s">
        <v>487</v>
      </c>
      <c r="F105" s="156" t="s">
        <v>968</v>
      </c>
      <c r="G105" s="156" t="s">
        <v>26</v>
      </c>
      <c r="H105" s="155" t="s">
        <v>343</v>
      </c>
      <c r="J105" s="98"/>
      <c r="K105" s="98"/>
      <c r="L105" s="98"/>
      <c r="M105" s="98"/>
      <c r="N105" s="98"/>
      <c r="O105" s="98"/>
      <c r="P105" s="154"/>
      <c r="Q105" s="154"/>
      <c r="R105" s="154"/>
      <c r="S105" s="154"/>
      <c r="T105" s="154"/>
      <c r="U105" s="154"/>
    </row>
    <row r="106" spans="1:21" s="42" customFormat="1" ht="12.6" customHeight="1" x14ac:dyDescent="0.3">
      <c r="A106" s="280"/>
      <c r="B106" s="178" t="s">
        <v>25</v>
      </c>
      <c r="C106" s="157" t="s">
        <v>320</v>
      </c>
      <c r="D106" s="156" t="s">
        <v>504</v>
      </c>
      <c r="E106" s="156" t="s">
        <v>967</v>
      </c>
      <c r="F106" s="156" t="s">
        <v>554</v>
      </c>
      <c r="G106" s="156" t="s">
        <v>67</v>
      </c>
      <c r="H106" s="155" t="s">
        <v>901</v>
      </c>
      <c r="J106" s="98"/>
      <c r="K106" s="98"/>
      <c r="L106" s="98"/>
      <c r="M106" s="98"/>
      <c r="N106" s="98"/>
      <c r="O106" s="98"/>
      <c r="P106" s="154"/>
      <c r="Q106" s="154"/>
      <c r="R106" s="154"/>
      <c r="S106" s="154"/>
      <c r="T106" s="154"/>
      <c r="U106" s="154"/>
    </row>
    <row r="107" spans="1:21" s="42" customFormat="1" ht="12.6" customHeight="1" x14ac:dyDescent="0.3">
      <c r="A107" s="280"/>
      <c r="B107" s="178" t="s">
        <v>24</v>
      </c>
      <c r="C107" s="152" t="s">
        <v>276</v>
      </c>
      <c r="D107" s="99" t="s">
        <v>372</v>
      </c>
      <c r="E107" s="99" t="s">
        <v>397</v>
      </c>
      <c r="F107" s="99" t="s">
        <v>966</v>
      </c>
      <c r="G107" s="99" t="s">
        <v>67</v>
      </c>
      <c r="H107" s="151" t="s">
        <v>544</v>
      </c>
      <c r="J107" s="98"/>
      <c r="K107" s="98"/>
      <c r="L107" s="98"/>
      <c r="M107" s="98"/>
      <c r="N107" s="98"/>
      <c r="O107" s="98"/>
    </row>
    <row r="108" spans="1:21" s="42" customFormat="1" ht="12.6" customHeight="1" x14ac:dyDescent="0.3">
      <c r="A108" s="282" t="s">
        <v>82</v>
      </c>
      <c r="B108" s="181" t="s">
        <v>11</v>
      </c>
      <c r="C108" s="162" t="s">
        <v>905</v>
      </c>
      <c r="D108" s="161" t="s">
        <v>913</v>
      </c>
      <c r="E108" s="161" t="s">
        <v>349</v>
      </c>
      <c r="F108" s="161" t="s">
        <v>327</v>
      </c>
      <c r="G108" s="161" t="s">
        <v>965</v>
      </c>
      <c r="H108" s="160" t="s">
        <v>266</v>
      </c>
      <c r="J108" s="98"/>
      <c r="K108" s="98"/>
      <c r="L108" s="98"/>
      <c r="M108" s="98"/>
      <c r="N108" s="98"/>
      <c r="O108" s="98"/>
      <c r="P108" s="154"/>
      <c r="Q108" s="154"/>
      <c r="R108" s="154"/>
      <c r="S108" s="154"/>
      <c r="T108" s="154"/>
      <c r="U108" s="154"/>
    </row>
    <row r="109" spans="1:21" s="42" customFormat="1" ht="12.6" customHeight="1" x14ac:dyDescent="0.3">
      <c r="A109" s="283"/>
      <c r="B109" s="180" t="s">
        <v>10</v>
      </c>
      <c r="C109" s="157" t="s">
        <v>781</v>
      </c>
      <c r="D109" s="156" t="s">
        <v>537</v>
      </c>
      <c r="E109" s="156" t="s">
        <v>534</v>
      </c>
      <c r="F109" s="156" t="s">
        <v>964</v>
      </c>
      <c r="G109" s="156" t="s">
        <v>963</v>
      </c>
      <c r="H109" s="155" t="s">
        <v>453</v>
      </c>
      <c r="J109" s="98"/>
      <c r="K109" s="98"/>
      <c r="L109" s="98"/>
      <c r="M109" s="98"/>
      <c r="N109" s="98"/>
      <c r="O109" s="98"/>
      <c r="P109" s="154"/>
      <c r="Q109" s="154"/>
      <c r="R109" s="154"/>
      <c r="S109" s="154"/>
      <c r="T109" s="154"/>
      <c r="U109" s="154"/>
    </row>
    <row r="110" spans="1:21" s="42" customFormat="1" ht="12.6" customHeight="1" x14ac:dyDescent="0.3">
      <c r="A110" s="280"/>
      <c r="B110" s="179" t="s">
        <v>8</v>
      </c>
      <c r="C110" s="157" t="s">
        <v>186</v>
      </c>
      <c r="D110" s="156" t="s">
        <v>705</v>
      </c>
      <c r="E110" s="156" t="s">
        <v>257</v>
      </c>
      <c r="F110" s="156" t="s">
        <v>661</v>
      </c>
      <c r="G110" s="156" t="s">
        <v>962</v>
      </c>
      <c r="H110" s="155" t="s">
        <v>459</v>
      </c>
      <c r="J110" s="98"/>
      <c r="K110" s="98"/>
      <c r="L110" s="98"/>
      <c r="M110" s="98"/>
      <c r="N110" s="98"/>
      <c r="O110" s="98"/>
      <c r="P110" s="154"/>
      <c r="Q110" s="154"/>
      <c r="R110" s="154"/>
      <c r="S110" s="154"/>
      <c r="T110" s="154"/>
      <c r="U110" s="154"/>
    </row>
    <row r="111" spans="1:21" s="42" customFormat="1" ht="12.6" customHeight="1" x14ac:dyDescent="0.3">
      <c r="A111" s="280"/>
      <c r="B111" s="178" t="s">
        <v>25</v>
      </c>
      <c r="C111" s="157" t="s">
        <v>185</v>
      </c>
      <c r="D111" s="156" t="s">
        <v>961</v>
      </c>
      <c r="E111" s="156" t="s">
        <v>415</v>
      </c>
      <c r="F111" s="156" t="s">
        <v>327</v>
      </c>
      <c r="G111" s="156" t="s">
        <v>960</v>
      </c>
      <c r="H111" s="155" t="s">
        <v>959</v>
      </c>
      <c r="J111" s="98"/>
      <c r="K111" s="98"/>
      <c r="L111" s="98"/>
      <c r="M111" s="98"/>
      <c r="N111" s="98"/>
      <c r="O111" s="98"/>
      <c r="P111" s="154"/>
      <c r="Q111" s="154"/>
      <c r="R111" s="154"/>
      <c r="S111" s="154"/>
      <c r="T111" s="154"/>
      <c r="U111" s="154"/>
    </row>
    <row r="112" spans="1:21" s="42" customFormat="1" ht="12.6" customHeight="1" x14ac:dyDescent="0.3">
      <c r="A112" s="280"/>
      <c r="B112" s="178" t="s">
        <v>24</v>
      </c>
      <c r="C112" s="152" t="s">
        <v>675</v>
      </c>
      <c r="D112" s="99" t="s">
        <v>302</v>
      </c>
      <c r="E112" s="99" t="s">
        <v>361</v>
      </c>
      <c r="F112" s="99" t="s">
        <v>958</v>
      </c>
      <c r="G112" s="99" t="s">
        <v>957</v>
      </c>
      <c r="H112" s="151" t="s">
        <v>197</v>
      </c>
      <c r="J112" s="98"/>
      <c r="K112" s="98"/>
      <c r="L112" s="98"/>
      <c r="M112" s="98"/>
      <c r="N112" s="98"/>
      <c r="O112" s="98"/>
    </row>
    <row r="113" spans="1:21" s="42" customFormat="1" ht="12.6" customHeight="1" x14ac:dyDescent="0.3">
      <c r="A113" s="282" t="s">
        <v>83</v>
      </c>
      <c r="B113" s="181" t="s">
        <v>11</v>
      </c>
      <c r="C113" s="162" t="s">
        <v>691</v>
      </c>
      <c r="D113" s="161" t="s">
        <v>615</v>
      </c>
      <c r="E113" s="161" t="s">
        <v>187</v>
      </c>
      <c r="F113" s="161" t="s">
        <v>956</v>
      </c>
      <c r="G113" s="161" t="s">
        <v>955</v>
      </c>
      <c r="H113" s="160" t="s">
        <v>954</v>
      </c>
      <c r="J113" s="98"/>
      <c r="K113" s="98"/>
      <c r="L113" s="98"/>
      <c r="M113" s="98"/>
      <c r="N113" s="98"/>
      <c r="O113" s="98"/>
      <c r="P113" s="154"/>
      <c r="Q113" s="154"/>
      <c r="R113" s="154"/>
      <c r="S113" s="154"/>
      <c r="T113" s="154"/>
      <c r="U113" s="154"/>
    </row>
    <row r="114" spans="1:21" s="42" customFormat="1" ht="12.6" customHeight="1" x14ac:dyDescent="0.3">
      <c r="A114" s="280"/>
      <c r="B114" s="180" t="s">
        <v>10</v>
      </c>
      <c r="C114" s="157" t="s">
        <v>953</v>
      </c>
      <c r="D114" s="156" t="s">
        <v>332</v>
      </c>
      <c r="E114" s="156" t="s">
        <v>356</v>
      </c>
      <c r="F114" s="156" t="s">
        <v>784</v>
      </c>
      <c r="G114" s="156" t="s">
        <v>952</v>
      </c>
      <c r="H114" s="155" t="s">
        <v>838</v>
      </c>
      <c r="J114" s="98"/>
      <c r="K114" s="98"/>
      <c r="L114" s="98"/>
      <c r="M114" s="98"/>
      <c r="N114" s="98"/>
      <c r="O114" s="98"/>
      <c r="P114" s="154"/>
      <c r="Q114" s="154"/>
      <c r="R114" s="154"/>
      <c r="S114" s="154"/>
      <c r="T114" s="154"/>
      <c r="U114" s="154"/>
    </row>
    <row r="115" spans="1:21" s="42" customFormat="1" ht="12.6" customHeight="1" x14ac:dyDescent="0.3">
      <c r="A115" s="280"/>
      <c r="B115" s="179" t="s">
        <v>8</v>
      </c>
      <c r="C115" s="157" t="s">
        <v>884</v>
      </c>
      <c r="D115" s="156" t="s">
        <v>951</v>
      </c>
      <c r="E115" s="156" t="s">
        <v>235</v>
      </c>
      <c r="F115" s="156" t="s">
        <v>950</v>
      </c>
      <c r="G115" s="156" t="s">
        <v>949</v>
      </c>
      <c r="H115" s="155" t="s">
        <v>948</v>
      </c>
      <c r="J115" s="98"/>
      <c r="K115" s="98"/>
      <c r="L115" s="98"/>
      <c r="M115" s="98"/>
      <c r="N115" s="98"/>
      <c r="O115" s="98"/>
      <c r="P115" s="154"/>
      <c r="Q115" s="154"/>
      <c r="R115" s="154"/>
      <c r="S115" s="154"/>
      <c r="T115" s="154"/>
      <c r="U115" s="154"/>
    </row>
    <row r="116" spans="1:21" s="42" customFormat="1" ht="12.6" customHeight="1" x14ac:dyDescent="0.3">
      <c r="A116" s="280"/>
      <c r="B116" s="178" t="s">
        <v>25</v>
      </c>
      <c r="C116" s="157" t="s">
        <v>860</v>
      </c>
      <c r="D116" s="156" t="s">
        <v>947</v>
      </c>
      <c r="E116" s="156" t="s">
        <v>920</v>
      </c>
      <c r="F116" s="156" t="s">
        <v>946</v>
      </c>
      <c r="G116" s="156" t="s">
        <v>945</v>
      </c>
      <c r="H116" s="155" t="s">
        <v>944</v>
      </c>
      <c r="J116" s="98"/>
      <c r="K116" s="98"/>
      <c r="L116" s="98"/>
      <c r="M116" s="98"/>
      <c r="N116" s="98"/>
      <c r="O116" s="98"/>
      <c r="P116" s="154"/>
      <c r="Q116" s="154"/>
      <c r="R116" s="154"/>
      <c r="S116" s="154"/>
      <c r="T116" s="154"/>
      <c r="U116" s="154"/>
    </row>
    <row r="117" spans="1:21" s="42" customFormat="1" ht="12.6" customHeight="1" x14ac:dyDescent="0.3">
      <c r="A117" s="280"/>
      <c r="B117" s="178" t="s">
        <v>24</v>
      </c>
      <c r="C117" s="152" t="s">
        <v>943</v>
      </c>
      <c r="D117" s="99" t="s">
        <v>942</v>
      </c>
      <c r="E117" s="99" t="s">
        <v>374</v>
      </c>
      <c r="F117" s="99" t="s">
        <v>941</v>
      </c>
      <c r="G117" s="99" t="s">
        <v>940</v>
      </c>
      <c r="H117" s="151" t="s">
        <v>906</v>
      </c>
      <c r="J117" s="98"/>
      <c r="K117" s="98"/>
      <c r="L117" s="98"/>
      <c r="M117" s="98"/>
      <c r="N117" s="98"/>
      <c r="O117" s="98"/>
    </row>
    <row r="118" spans="1:21" s="42" customFormat="1" ht="12.6" customHeight="1" x14ac:dyDescent="0.3">
      <c r="A118" s="282" t="s">
        <v>84</v>
      </c>
      <c r="B118" s="181" t="s">
        <v>11</v>
      </c>
      <c r="C118" s="162" t="s">
        <v>358</v>
      </c>
      <c r="D118" s="161" t="s">
        <v>377</v>
      </c>
      <c r="E118" s="161" t="s">
        <v>939</v>
      </c>
      <c r="F118" s="161" t="s">
        <v>938</v>
      </c>
      <c r="G118" s="161" t="s">
        <v>26</v>
      </c>
      <c r="H118" s="160" t="s">
        <v>495</v>
      </c>
      <c r="J118" s="98"/>
      <c r="K118" s="98"/>
      <c r="L118" s="98"/>
      <c r="M118" s="98"/>
      <c r="N118" s="98"/>
      <c r="O118" s="98"/>
      <c r="P118" s="154"/>
      <c r="Q118" s="154"/>
      <c r="R118" s="154"/>
      <c r="S118" s="154"/>
      <c r="T118" s="154"/>
      <c r="U118" s="154"/>
    </row>
    <row r="119" spans="1:21" s="42" customFormat="1" ht="12.6" customHeight="1" x14ac:dyDescent="0.3">
      <c r="A119" s="280"/>
      <c r="B119" s="180" t="s">
        <v>10</v>
      </c>
      <c r="C119" s="157" t="s">
        <v>585</v>
      </c>
      <c r="D119" s="156" t="s">
        <v>381</v>
      </c>
      <c r="E119" s="156" t="s">
        <v>413</v>
      </c>
      <c r="F119" s="156" t="s">
        <v>407</v>
      </c>
      <c r="G119" s="156" t="s">
        <v>26</v>
      </c>
      <c r="H119" s="155" t="s">
        <v>916</v>
      </c>
      <c r="J119" s="98"/>
      <c r="K119" s="98"/>
      <c r="L119" s="98"/>
      <c r="M119" s="98"/>
      <c r="N119" s="98"/>
      <c r="O119" s="98"/>
      <c r="P119" s="154"/>
      <c r="Q119" s="154"/>
      <c r="R119" s="154"/>
      <c r="S119" s="154"/>
      <c r="T119" s="154"/>
      <c r="U119" s="154"/>
    </row>
    <row r="120" spans="1:21" s="42" customFormat="1" ht="12.6" customHeight="1" x14ac:dyDescent="0.3">
      <c r="A120" s="280"/>
      <c r="B120" s="179" t="s">
        <v>8</v>
      </c>
      <c r="C120" s="157" t="s">
        <v>619</v>
      </c>
      <c r="D120" s="156" t="s">
        <v>619</v>
      </c>
      <c r="E120" s="156" t="s">
        <v>738</v>
      </c>
      <c r="F120" s="156" t="s">
        <v>937</v>
      </c>
      <c r="G120" s="156" t="s">
        <v>26</v>
      </c>
      <c r="H120" s="155" t="s">
        <v>297</v>
      </c>
      <c r="J120" s="98"/>
      <c r="K120" s="98"/>
      <c r="L120" s="98"/>
      <c r="M120" s="98"/>
      <c r="N120" s="98"/>
      <c r="O120" s="98"/>
      <c r="P120" s="154"/>
      <c r="Q120" s="154"/>
      <c r="R120" s="154"/>
      <c r="S120" s="154"/>
      <c r="T120" s="154"/>
      <c r="U120" s="154"/>
    </row>
    <row r="121" spans="1:21" s="42" customFormat="1" ht="12.6" customHeight="1" x14ac:dyDescent="0.3">
      <c r="A121" s="280"/>
      <c r="B121" s="178" t="s">
        <v>25</v>
      </c>
      <c r="C121" s="157" t="s">
        <v>936</v>
      </c>
      <c r="D121" s="156" t="s">
        <v>505</v>
      </c>
      <c r="E121" s="156" t="s">
        <v>300</v>
      </c>
      <c r="F121" s="156" t="s">
        <v>935</v>
      </c>
      <c r="G121" s="156" t="s">
        <v>67</v>
      </c>
      <c r="H121" s="155" t="s">
        <v>341</v>
      </c>
      <c r="J121" s="98"/>
      <c r="K121" s="98"/>
      <c r="L121" s="98"/>
      <c r="M121" s="98"/>
      <c r="N121" s="98"/>
      <c r="O121" s="98"/>
      <c r="P121" s="154"/>
      <c r="Q121" s="154"/>
      <c r="R121" s="154"/>
      <c r="S121" s="154"/>
      <c r="T121" s="154"/>
      <c r="U121" s="154"/>
    </row>
    <row r="122" spans="1:21" s="42" customFormat="1" ht="12.6" customHeight="1" x14ac:dyDescent="0.3">
      <c r="A122" s="280"/>
      <c r="B122" s="178" t="s">
        <v>24</v>
      </c>
      <c r="C122" s="152" t="s">
        <v>68</v>
      </c>
      <c r="D122" s="99" t="s">
        <v>422</v>
      </c>
      <c r="E122" s="99" t="s">
        <v>225</v>
      </c>
      <c r="F122" s="99" t="s">
        <v>685</v>
      </c>
      <c r="G122" s="99" t="s">
        <v>67</v>
      </c>
      <c r="H122" s="151" t="s">
        <v>592</v>
      </c>
      <c r="J122" s="98"/>
      <c r="K122" s="98"/>
      <c r="L122" s="98"/>
      <c r="M122" s="98"/>
      <c r="N122" s="98"/>
      <c r="O122" s="98"/>
    </row>
    <row r="123" spans="1:21" s="42" customFormat="1" ht="12.6" customHeight="1" x14ac:dyDescent="0.3">
      <c r="A123" s="282" t="s">
        <v>85</v>
      </c>
      <c r="B123" s="181" t="s">
        <v>11</v>
      </c>
      <c r="C123" s="162" t="s">
        <v>395</v>
      </c>
      <c r="D123" s="161" t="s">
        <v>395</v>
      </c>
      <c r="E123" s="161" t="s">
        <v>591</v>
      </c>
      <c r="F123" s="161" t="s">
        <v>934</v>
      </c>
      <c r="G123" s="161" t="s">
        <v>933</v>
      </c>
      <c r="H123" s="160" t="s">
        <v>645</v>
      </c>
      <c r="J123" s="98"/>
      <c r="K123" s="98"/>
      <c r="L123" s="98"/>
      <c r="M123" s="98"/>
      <c r="N123" s="98"/>
      <c r="O123" s="98"/>
      <c r="P123" s="154"/>
      <c r="Q123" s="154"/>
      <c r="R123" s="154"/>
      <c r="S123" s="154"/>
      <c r="T123" s="154"/>
      <c r="U123" s="154"/>
    </row>
    <row r="124" spans="1:21" s="42" customFormat="1" ht="12.6" customHeight="1" x14ac:dyDescent="0.3">
      <c r="A124" s="280"/>
      <c r="B124" s="180" t="s">
        <v>10</v>
      </c>
      <c r="C124" s="157" t="s">
        <v>535</v>
      </c>
      <c r="D124" s="156" t="s">
        <v>588</v>
      </c>
      <c r="E124" s="156" t="s">
        <v>729</v>
      </c>
      <c r="F124" s="156" t="s">
        <v>932</v>
      </c>
      <c r="G124" s="156" t="s">
        <v>931</v>
      </c>
      <c r="H124" s="155" t="s">
        <v>930</v>
      </c>
      <c r="J124" s="98"/>
      <c r="K124" s="98"/>
      <c r="L124" s="98"/>
      <c r="M124" s="98"/>
      <c r="N124" s="98"/>
      <c r="O124" s="98"/>
      <c r="P124" s="154"/>
      <c r="Q124" s="154"/>
      <c r="R124" s="154"/>
      <c r="S124" s="154"/>
      <c r="T124" s="154"/>
      <c r="U124" s="154"/>
    </row>
    <row r="125" spans="1:21" s="42" customFormat="1" ht="12.6" customHeight="1" x14ac:dyDescent="0.3">
      <c r="A125" s="280"/>
      <c r="B125" s="179" t="s">
        <v>8</v>
      </c>
      <c r="C125" s="157" t="s">
        <v>581</v>
      </c>
      <c r="D125" s="156" t="s">
        <v>686</v>
      </c>
      <c r="E125" s="156" t="s">
        <v>235</v>
      </c>
      <c r="F125" s="156" t="s">
        <v>929</v>
      </c>
      <c r="G125" s="156" t="s">
        <v>928</v>
      </c>
      <c r="H125" s="155" t="s">
        <v>579</v>
      </c>
      <c r="J125" s="98"/>
      <c r="K125" s="98"/>
      <c r="L125" s="98"/>
      <c r="M125" s="98"/>
      <c r="N125" s="98"/>
      <c r="O125" s="98"/>
      <c r="P125" s="154"/>
      <c r="Q125" s="154"/>
      <c r="R125" s="154"/>
      <c r="S125" s="154"/>
      <c r="T125" s="154"/>
      <c r="U125" s="154"/>
    </row>
    <row r="126" spans="1:21" s="42" customFormat="1" ht="12.6" customHeight="1" x14ac:dyDescent="0.3">
      <c r="A126" s="280"/>
      <c r="B126" s="178" t="s">
        <v>25</v>
      </c>
      <c r="C126" s="157" t="s">
        <v>230</v>
      </c>
      <c r="D126" s="156" t="s">
        <v>265</v>
      </c>
      <c r="E126" s="156" t="s">
        <v>896</v>
      </c>
      <c r="F126" s="156" t="s">
        <v>620</v>
      </c>
      <c r="G126" s="156" t="s">
        <v>927</v>
      </c>
      <c r="H126" s="155" t="s">
        <v>231</v>
      </c>
      <c r="J126" s="98"/>
      <c r="K126" s="98"/>
      <c r="L126" s="98"/>
      <c r="M126" s="98"/>
      <c r="N126" s="98"/>
      <c r="O126" s="98"/>
      <c r="P126" s="154"/>
      <c r="Q126" s="154"/>
      <c r="R126" s="154"/>
      <c r="S126" s="154"/>
      <c r="T126" s="154"/>
      <c r="U126" s="154"/>
    </row>
    <row r="127" spans="1:21" s="42" customFormat="1" ht="12.6" customHeight="1" x14ac:dyDescent="0.3">
      <c r="A127" s="280"/>
      <c r="B127" s="178" t="s">
        <v>24</v>
      </c>
      <c r="C127" s="152" t="s">
        <v>219</v>
      </c>
      <c r="D127" s="99" t="s">
        <v>292</v>
      </c>
      <c r="E127" s="99" t="s">
        <v>639</v>
      </c>
      <c r="F127" s="99" t="s">
        <v>926</v>
      </c>
      <c r="G127" s="99" t="s">
        <v>925</v>
      </c>
      <c r="H127" s="151" t="s">
        <v>580</v>
      </c>
      <c r="J127" s="98"/>
      <c r="K127" s="98"/>
      <c r="L127" s="98"/>
      <c r="M127" s="98"/>
      <c r="N127" s="98"/>
      <c r="O127" s="98"/>
    </row>
    <row r="128" spans="1:21" s="42" customFormat="1" ht="12.6" customHeight="1" x14ac:dyDescent="0.3">
      <c r="A128" s="282" t="s">
        <v>86</v>
      </c>
      <c r="B128" s="181" t="s">
        <v>11</v>
      </c>
      <c r="C128" s="162" t="s">
        <v>580</v>
      </c>
      <c r="D128" s="161" t="s">
        <v>725</v>
      </c>
      <c r="E128" s="161" t="s">
        <v>729</v>
      </c>
      <c r="F128" s="161" t="s">
        <v>775</v>
      </c>
      <c r="G128" s="161" t="s">
        <v>68</v>
      </c>
      <c r="H128" s="160" t="s">
        <v>403</v>
      </c>
      <c r="J128" s="98"/>
      <c r="K128" s="98"/>
      <c r="L128" s="98"/>
      <c r="M128" s="98"/>
      <c r="N128" s="98"/>
      <c r="O128" s="98"/>
      <c r="P128" s="154"/>
      <c r="Q128" s="154"/>
      <c r="R128" s="154"/>
      <c r="S128" s="154"/>
      <c r="T128" s="154"/>
      <c r="U128" s="154"/>
    </row>
    <row r="129" spans="1:21" s="42" customFormat="1" ht="12.6" customHeight="1" x14ac:dyDescent="0.3">
      <c r="A129" s="280"/>
      <c r="B129" s="180" t="s">
        <v>10</v>
      </c>
      <c r="C129" s="157" t="s">
        <v>223</v>
      </c>
      <c r="D129" s="156" t="s">
        <v>190</v>
      </c>
      <c r="E129" s="156" t="s">
        <v>276</v>
      </c>
      <c r="F129" s="156" t="s">
        <v>718</v>
      </c>
      <c r="G129" s="156" t="s">
        <v>924</v>
      </c>
      <c r="H129" s="155" t="s">
        <v>923</v>
      </c>
      <c r="J129" s="98"/>
      <c r="K129" s="98"/>
      <c r="L129" s="98"/>
      <c r="M129" s="98"/>
      <c r="N129" s="98"/>
      <c r="O129" s="98"/>
      <c r="P129" s="154"/>
      <c r="Q129" s="154"/>
      <c r="R129" s="154"/>
      <c r="S129" s="154"/>
      <c r="T129" s="154"/>
      <c r="U129" s="154"/>
    </row>
    <row r="130" spans="1:21" s="42" customFormat="1" ht="12.6" customHeight="1" x14ac:dyDescent="0.3">
      <c r="A130" s="280"/>
      <c r="B130" s="179" t="s">
        <v>8</v>
      </c>
      <c r="C130" s="157" t="s">
        <v>694</v>
      </c>
      <c r="D130" s="156" t="s">
        <v>657</v>
      </c>
      <c r="E130" s="156" t="s">
        <v>507</v>
      </c>
      <c r="F130" s="156" t="s">
        <v>922</v>
      </c>
      <c r="G130" s="156" t="s">
        <v>921</v>
      </c>
      <c r="H130" s="155" t="s">
        <v>299</v>
      </c>
      <c r="J130" s="98"/>
      <c r="K130" s="98"/>
      <c r="L130" s="98"/>
      <c r="M130" s="98"/>
      <c r="N130" s="98"/>
      <c r="O130" s="98"/>
      <c r="P130" s="154"/>
      <c r="Q130" s="154"/>
      <c r="R130" s="154"/>
      <c r="S130" s="154"/>
      <c r="T130" s="154"/>
      <c r="U130" s="154"/>
    </row>
    <row r="131" spans="1:21" s="42" customFormat="1" ht="12.6" customHeight="1" x14ac:dyDescent="0.3">
      <c r="A131" s="280"/>
      <c r="B131" s="178" t="s">
        <v>25</v>
      </c>
      <c r="C131" s="157" t="s">
        <v>485</v>
      </c>
      <c r="D131" s="156" t="s">
        <v>644</v>
      </c>
      <c r="E131" s="156" t="s">
        <v>920</v>
      </c>
      <c r="F131" s="156" t="s">
        <v>919</v>
      </c>
      <c r="G131" s="156" t="s">
        <v>918</v>
      </c>
      <c r="H131" s="155" t="s">
        <v>438</v>
      </c>
      <c r="J131" s="98"/>
      <c r="K131" s="98"/>
      <c r="L131" s="98"/>
      <c r="M131" s="98"/>
      <c r="N131" s="98"/>
      <c r="O131" s="98"/>
      <c r="P131" s="154"/>
      <c r="Q131" s="154"/>
      <c r="R131" s="154"/>
      <c r="S131" s="154"/>
      <c r="T131" s="154"/>
      <c r="U131" s="154"/>
    </row>
    <row r="132" spans="1:21" s="42" customFormat="1" ht="12.6" customHeight="1" x14ac:dyDescent="0.3">
      <c r="A132" s="280"/>
      <c r="B132" s="178" t="s">
        <v>24</v>
      </c>
      <c r="C132" s="152" t="s">
        <v>190</v>
      </c>
      <c r="D132" s="99" t="s">
        <v>190</v>
      </c>
      <c r="E132" s="99" t="s">
        <v>605</v>
      </c>
      <c r="F132" s="99" t="s">
        <v>917</v>
      </c>
      <c r="G132" s="99" t="s">
        <v>862</v>
      </c>
      <c r="H132" s="151" t="s">
        <v>466</v>
      </c>
      <c r="J132" s="98"/>
      <c r="K132" s="98"/>
      <c r="L132" s="98"/>
      <c r="M132" s="98"/>
      <c r="N132" s="98"/>
      <c r="O132" s="98"/>
    </row>
    <row r="133" spans="1:21" s="42" customFormat="1" ht="12.6" customHeight="1" x14ac:dyDescent="0.3">
      <c r="A133" s="282" t="s">
        <v>87</v>
      </c>
      <c r="B133" s="181" t="s">
        <v>11</v>
      </c>
      <c r="C133" s="162" t="s">
        <v>579</v>
      </c>
      <c r="D133" s="161" t="s">
        <v>758</v>
      </c>
      <c r="E133" s="161" t="s">
        <v>916</v>
      </c>
      <c r="F133" s="161" t="s">
        <v>915</v>
      </c>
      <c r="G133" s="161" t="s">
        <v>914</v>
      </c>
      <c r="H133" s="160" t="s">
        <v>760</v>
      </c>
      <c r="J133" s="98"/>
      <c r="K133" s="98"/>
      <c r="L133" s="98"/>
      <c r="M133" s="98"/>
      <c r="N133" s="98"/>
      <c r="O133" s="98"/>
      <c r="P133" s="154"/>
      <c r="Q133" s="154"/>
      <c r="R133" s="154"/>
      <c r="S133" s="154"/>
      <c r="T133" s="154"/>
      <c r="U133" s="154"/>
    </row>
    <row r="134" spans="1:21" s="42" customFormat="1" ht="12.6" customHeight="1" x14ac:dyDescent="0.3">
      <c r="A134" s="280"/>
      <c r="B134" s="180" t="s">
        <v>10</v>
      </c>
      <c r="C134" s="157" t="s">
        <v>587</v>
      </c>
      <c r="D134" s="156" t="s">
        <v>913</v>
      </c>
      <c r="E134" s="156" t="s">
        <v>356</v>
      </c>
      <c r="F134" s="156" t="s">
        <v>912</v>
      </c>
      <c r="G134" s="156" t="s">
        <v>911</v>
      </c>
      <c r="H134" s="155" t="s">
        <v>910</v>
      </c>
      <c r="J134" s="98"/>
      <c r="K134" s="98"/>
      <c r="L134" s="98"/>
      <c r="M134" s="98"/>
      <c r="N134" s="98"/>
      <c r="O134" s="98"/>
      <c r="P134" s="154"/>
      <c r="Q134" s="154"/>
      <c r="R134" s="154"/>
      <c r="S134" s="154"/>
      <c r="T134" s="154"/>
      <c r="U134" s="154"/>
    </row>
    <row r="135" spans="1:21" s="42" customFormat="1" ht="12.6" customHeight="1" x14ac:dyDescent="0.3">
      <c r="A135" s="280"/>
      <c r="B135" s="179" t="s">
        <v>8</v>
      </c>
      <c r="C135" s="157" t="s">
        <v>707</v>
      </c>
      <c r="D135" s="156" t="s">
        <v>909</v>
      </c>
      <c r="E135" s="156" t="s">
        <v>409</v>
      </c>
      <c r="F135" s="156" t="s">
        <v>908</v>
      </c>
      <c r="G135" s="156" t="s">
        <v>907</v>
      </c>
      <c r="H135" s="155" t="s">
        <v>906</v>
      </c>
      <c r="J135" s="98"/>
      <c r="K135" s="98"/>
      <c r="L135" s="98"/>
      <c r="M135" s="98"/>
      <c r="N135" s="98"/>
      <c r="O135" s="98"/>
      <c r="P135" s="154"/>
      <c r="Q135" s="154"/>
      <c r="R135" s="154"/>
      <c r="S135" s="154"/>
      <c r="T135" s="154"/>
      <c r="U135" s="154"/>
    </row>
    <row r="136" spans="1:21" s="42" customFormat="1" ht="12.6" customHeight="1" x14ac:dyDescent="0.3">
      <c r="A136" s="280"/>
      <c r="B136" s="178" t="s">
        <v>25</v>
      </c>
      <c r="C136" s="157" t="s">
        <v>371</v>
      </c>
      <c r="D136" s="156" t="s">
        <v>905</v>
      </c>
      <c r="E136" s="156" t="s">
        <v>738</v>
      </c>
      <c r="F136" s="156" t="s">
        <v>904</v>
      </c>
      <c r="G136" s="156" t="s">
        <v>903</v>
      </c>
      <c r="H136" s="155" t="s">
        <v>223</v>
      </c>
      <c r="J136" s="98"/>
      <c r="K136" s="98"/>
      <c r="L136" s="98"/>
      <c r="M136" s="98"/>
      <c r="N136" s="98"/>
      <c r="O136" s="98"/>
      <c r="P136" s="154"/>
      <c r="Q136" s="154"/>
      <c r="R136" s="154"/>
      <c r="S136" s="154"/>
      <c r="T136" s="154"/>
      <c r="U136" s="154"/>
    </row>
    <row r="137" spans="1:21" s="42" customFormat="1" ht="12.6" customHeight="1" x14ac:dyDescent="0.3">
      <c r="A137" s="280"/>
      <c r="B137" s="178" t="s">
        <v>24</v>
      </c>
      <c r="C137" s="152" t="s">
        <v>513</v>
      </c>
      <c r="D137" s="99" t="s">
        <v>902</v>
      </c>
      <c r="E137" s="99" t="s">
        <v>901</v>
      </c>
      <c r="F137" s="99" t="s">
        <v>900</v>
      </c>
      <c r="G137" s="99" t="s">
        <v>899</v>
      </c>
      <c r="H137" s="151" t="s">
        <v>425</v>
      </c>
      <c r="J137" s="98"/>
      <c r="K137" s="98"/>
      <c r="L137" s="98"/>
      <c r="M137" s="98"/>
      <c r="N137" s="98"/>
      <c r="O137" s="98"/>
    </row>
    <row r="138" spans="1:21" s="33" customFormat="1" ht="12.6" customHeight="1" x14ac:dyDescent="0.3">
      <c r="A138" s="262" t="s">
        <v>17</v>
      </c>
      <c r="B138" s="177" t="s">
        <v>11</v>
      </c>
      <c r="C138" s="560" t="s">
        <v>898</v>
      </c>
      <c r="D138" s="561" t="s">
        <v>897</v>
      </c>
      <c r="E138" s="561" t="s">
        <v>896</v>
      </c>
      <c r="F138" s="561" t="s">
        <v>895</v>
      </c>
      <c r="G138" s="561" t="s">
        <v>894</v>
      </c>
      <c r="H138" s="562" t="s">
        <v>893</v>
      </c>
      <c r="J138" s="128"/>
      <c r="K138" s="128"/>
      <c r="L138" s="128"/>
      <c r="M138" s="128"/>
      <c r="N138" s="128"/>
      <c r="O138" s="128"/>
      <c r="P138" s="133"/>
      <c r="Q138" s="133"/>
      <c r="R138" s="133"/>
      <c r="S138" s="133"/>
      <c r="T138" s="133"/>
      <c r="U138" s="133"/>
    </row>
    <row r="139" spans="1:21" s="33" customFormat="1" ht="12.6" customHeight="1" x14ac:dyDescent="0.3">
      <c r="A139" s="267"/>
      <c r="B139" s="176" t="s">
        <v>10</v>
      </c>
      <c r="C139" s="563" t="s">
        <v>892</v>
      </c>
      <c r="D139" s="564" t="s">
        <v>891</v>
      </c>
      <c r="E139" s="564" t="s">
        <v>605</v>
      </c>
      <c r="F139" s="564" t="s">
        <v>890</v>
      </c>
      <c r="G139" s="564" t="s">
        <v>889</v>
      </c>
      <c r="H139" s="565" t="s">
        <v>547</v>
      </c>
      <c r="J139" s="128"/>
      <c r="K139" s="128"/>
      <c r="L139" s="128"/>
      <c r="M139" s="128"/>
      <c r="N139" s="128"/>
      <c r="O139" s="128"/>
      <c r="P139" s="133"/>
      <c r="Q139" s="133"/>
      <c r="R139" s="133"/>
      <c r="S139" s="133"/>
      <c r="T139" s="133"/>
      <c r="U139" s="133"/>
    </row>
    <row r="140" spans="1:21" s="33" customFormat="1" ht="12.6" customHeight="1" x14ac:dyDescent="0.3">
      <c r="A140" s="267"/>
      <c r="B140" s="175" t="s">
        <v>8</v>
      </c>
      <c r="C140" s="563" t="s">
        <v>888</v>
      </c>
      <c r="D140" s="564" t="s">
        <v>887</v>
      </c>
      <c r="E140" s="564" t="s">
        <v>229</v>
      </c>
      <c r="F140" s="564" t="s">
        <v>886</v>
      </c>
      <c r="G140" s="564" t="s">
        <v>885</v>
      </c>
      <c r="H140" s="565" t="s">
        <v>745</v>
      </c>
      <c r="J140" s="128"/>
      <c r="K140" s="128"/>
      <c r="L140" s="128"/>
      <c r="M140" s="128"/>
      <c r="N140" s="128"/>
      <c r="O140" s="128"/>
      <c r="P140" s="133"/>
      <c r="Q140" s="133"/>
      <c r="R140" s="133"/>
      <c r="S140" s="133"/>
      <c r="T140" s="133"/>
      <c r="U140" s="133"/>
    </row>
    <row r="141" spans="1:21" s="33" customFormat="1" ht="12.6" customHeight="1" x14ac:dyDescent="0.3">
      <c r="A141" s="267"/>
      <c r="B141" s="174" t="s">
        <v>25</v>
      </c>
      <c r="C141" s="563" t="s">
        <v>884</v>
      </c>
      <c r="D141" s="564" t="s">
        <v>719</v>
      </c>
      <c r="E141" s="564" t="s">
        <v>235</v>
      </c>
      <c r="F141" s="564" t="s">
        <v>44</v>
      </c>
      <c r="G141" s="564" t="s">
        <v>883</v>
      </c>
      <c r="H141" s="565" t="s">
        <v>870</v>
      </c>
      <c r="J141" s="128"/>
      <c r="K141" s="128"/>
      <c r="L141" s="128"/>
      <c r="M141" s="128"/>
      <c r="N141" s="128"/>
      <c r="O141" s="128"/>
      <c r="P141" s="133"/>
      <c r="Q141" s="133"/>
      <c r="R141" s="133"/>
      <c r="S141" s="133"/>
      <c r="T141" s="133"/>
      <c r="U141" s="133"/>
    </row>
    <row r="142" spans="1:21" s="33" customFormat="1" ht="12.6" customHeight="1" x14ac:dyDescent="0.3">
      <c r="A142" s="267"/>
      <c r="B142" s="174" t="s">
        <v>24</v>
      </c>
      <c r="C142" s="563" t="s">
        <v>339</v>
      </c>
      <c r="D142" s="564" t="s">
        <v>196</v>
      </c>
      <c r="E142" s="564" t="s">
        <v>369</v>
      </c>
      <c r="F142" s="564" t="s">
        <v>882</v>
      </c>
      <c r="G142" s="564" t="s">
        <v>39</v>
      </c>
      <c r="H142" s="565" t="s">
        <v>526</v>
      </c>
      <c r="J142" s="128"/>
      <c r="K142" s="128"/>
      <c r="L142" s="128"/>
      <c r="M142" s="128"/>
      <c r="N142" s="128"/>
      <c r="O142" s="128"/>
      <c r="P142" s="32"/>
      <c r="Q142" s="32"/>
      <c r="R142" s="32"/>
      <c r="S142" s="32"/>
      <c r="T142" s="32"/>
      <c r="U142" s="32"/>
    </row>
    <row r="143" spans="1:21" s="33" customFormat="1" ht="12.6" customHeight="1" x14ac:dyDescent="0.3">
      <c r="A143" s="173" t="s">
        <v>88</v>
      </c>
      <c r="B143" s="172" t="s">
        <v>11</v>
      </c>
      <c r="C143" s="171" t="s">
        <v>864</v>
      </c>
      <c r="D143" s="170" t="s">
        <v>328</v>
      </c>
      <c r="E143" s="170" t="s">
        <v>881</v>
      </c>
      <c r="F143" s="170" t="s">
        <v>880</v>
      </c>
      <c r="G143" s="170" t="s">
        <v>68</v>
      </c>
      <c r="H143" s="169" t="s">
        <v>714</v>
      </c>
      <c r="J143" s="128"/>
      <c r="K143" s="128"/>
      <c r="L143" s="128"/>
      <c r="M143" s="128"/>
      <c r="N143" s="128"/>
      <c r="O143" s="128"/>
      <c r="P143" s="133"/>
      <c r="Q143" s="133"/>
      <c r="R143" s="133"/>
      <c r="S143" s="133"/>
      <c r="T143" s="133"/>
      <c r="U143" s="133"/>
    </row>
    <row r="144" spans="1:21" s="33" customFormat="1" ht="12.6" customHeight="1" x14ac:dyDescent="0.3">
      <c r="A144" s="257"/>
      <c r="B144" s="167" t="s">
        <v>10</v>
      </c>
      <c r="C144" s="131" t="s">
        <v>879</v>
      </c>
      <c r="D144" s="130" t="s">
        <v>283</v>
      </c>
      <c r="E144" s="130" t="s">
        <v>878</v>
      </c>
      <c r="F144" s="130" t="s">
        <v>877</v>
      </c>
      <c r="G144" s="130" t="s">
        <v>68</v>
      </c>
      <c r="H144" s="129" t="s">
        <v>819</v>
      </c>
      <c r="J144" s="128"/>
      <c r="K144" s="128"/>
      <c r="L144" s="128"/>
      <c r="M144" s="128"/>
      <c r="N144" s="128"/>
      <c r="O144" s="128"/>
      <c r="P144" s="133"/>
      <c r="Q144" s="133"/>
      <c r="R144" s="133"/>
      <c r="S144" s="133"/>
      <c r="T144" s="133"/>
      <c r="U144" s="133"/>
    </row>
    <row r="145" spans="1:21" s="33" customFormat="1" ht="12.6" customHeight="1" x14ac:dyDescent="0.3">
      <c r="A145" s="257"/>
      <c r="B145" s="166" t="s">
        <v>8</v>
      </c>
      <c r="C145" s="131" t="s">
        <v>876</v>
      </c>
      <c r="D145" s="130" t="s">
        <v>848</v>
      </c>
      <c r="E145" s="130" t="s">
        <v>571</v>
      </c>
      <c r="F145" s="130" t="s">
        <v>875</v>
      </c>
      <c r="G145" s="130" t="s">
        <v>68</v>
      </c>
      <c r="H145" s="129" t="s">
        <v>223</v>
      </c>
      <c r="J145" s="128"/>
      <c r="K145" s="128"/>
      <c r="L145" s="128"/>
      <c r="M145" s="128"/>
      <c r="N145" s="128"/>
      <c r="O145" s="128"/>
      <c r="P145" s="133"/>
      <c r="Q145" s="133"/>
      <c r="R145" s="133"/>
      <c r="S145" s="133"/>
      <c r="T145" s="133"/>
      <c r="U145" s="133"/>
    </row>
    <row r="146" spans="1:21" s="33" customFormat="1" ht="12.6" customHeight="1" x14ac:dyDescent="0.3">
      <c r="A146" s="257"/>
      <c r="B146" s="165" t="s">
        <v>25</v>
      </c>
      <c r="C146" s="131" t="s">
        <v>874</v>
      </c>
      <c r="D146" s="130" t="s">
        <v>873</v>
      </c>
      <c r="E146" s="130" t="s">
        <v>624</v>
      </c>
      <c r="F146" s="130" t="s">
        <v>872</v>
      </c>
      <c r="G146" s="130" t="s">
        <v>871</v>
      </c>
      <c r="H146" s="129" t="s">
        <v>870</v>
      </c>
      <c r="J146" s="128"/>
      <c r="K146" s="128"/>
      <c r="L146" s="128"/>
      <c r="M146" s="128"/>
      <c r="N146" s="128"/>
      <c r="O146" s="128"/>
      <c r="P146" s="133"/>
      <c r="Q146" s="133"/>
      <c r="R146" s="133"/>
      <c r="S146" s="133"/>
      <c r="T146" s="133"/>
      <c r="U146" s="133"/>
    </row>
    <row r="147" spans="1:21" s="33" customFormat="1" ht="12.6" customHeight="1" x14ac:dyDescent="0.3">
      <c r="A147" s="257"/>
      <c r="B147" s="165" t="s">
        <v>24</v>
      </c>
      <c r="C147" s="142" t="s">
        <v>775</v>
      </c>
      <c r="D147" s="141" t="s">
        <v>699</v>
      </c>
      <c r="E147" s="141" t="s">
        <v>444</v>
      </c>
      <c r="F147" s="141" t="s">
        <v>869</v>
      </c>
      <c r="G147" s="141" t="s">
        <v>868</v>
      </c>
      <c r="H147" s="140" t="s">
        <v>552</v>
      </c>
      <c r="J147" s="128"/>
      <c r="K147" s="128"/>
      <c r="L147" s="128"/>
      <c r="M147" s="128"/>
      <c r="N147" s="128"/>
      <c r="O147" s="128"/>
      <c r="P147" s="32"/>
      <c r="Q147" s="32"/>
      <c r="R147" s="32"/>
      <c r="S147" s="32"/>
      <c r="T147" s="32"/>
      <c r="U147" s="32"/>
    </row>
    <row r="148" spans="1:21" s="33" customFormat="1" ht="12.6" customHeight="1" x14ac:dyDescent="0.3">
      <c r="A148" s="284" t="s">
        <v>89</v>
      </c>
      <c r="B148" s="168" t="s">
        <v>11</v>
      </c>
      <c r="C148" s="138" t="s">
        <v>705</v>
      </c>
      <c r="D148" s="137" t="s">
        <v>867</v>
      </c>
      <c r="E148" s="137" t="s">
        <v>310</v>
      </c>
      <c r="F148" s="137" t="s">
        <v>586</v>
      </c>
      <c r="G148" s="137" t="s">
        <v>866</v>
      </c>
      <c r="H148" s="136" t="s">
        <v>865</v>
      </c>
      <c r="J148" s="128"/>
      <c r="K148" s="128"/>
      <c r="L148" s="128"/>
      <c r="M148" s="128"/>
      <c r="N148" s="128"/>
      <c r="O148" s="128"/>
      <c r="P148" s="133"/>
      <c r="Q148" s="133"/>
      <c r="R148" s="133"/>
      <c r="S148" s="133"/>
      <c r="T148" s="133"/>
      <c r="U148" s="133"/>
    </row>
    <row r="149" spans="1:21" s="33" customFormat="1" ht="12.6" customHeight="1" x14ac:dyDescent="0.3">
      <c r="A149" s="257"/>
      <c r="B149" s="167" t="s">
        <v>10</v>
      </c>
      <c r="C149" s="131" t="s">
        <v>864</v>
      </c>
      <c r="D149" s="130" t="s">
        <v>650</v>
      </c>
      <c r="E149" s="130" t="s">
        <v>288</v>
      </c>
      <c r="F149" s="130" t="s">
        <v>863</v>
      </c>
      <c r="G149" s="130" t="s">
        <v>862</v>
      </c>
      <c r="H149" s="129" t="s">
        <v>861</v>
      </c>
      <c r="J149" s="128"/>
      <c r="K149" s="128"/>
      <c r="L149" s="128"/>
      <c r="M149" s="128"/>
      <c r="N149" s="128"/>
      <c r="O149" s="128"/>
      <c r="P149" s="133"/>
      <c r="Q149" s="133"/>
      <c r="R149" s="133"/>
      <c r="S149" s="133"/>
      <c r="T149" s="133"/>
      <c r="U149" s="133"/>
    </row>
    <row r="150" spans="1:21" s="33" customFormat="1" ht="12.6" customHeight="1" x14ac:dyDescent="0.3">
      <c r="A150" s="257"/>
      <c r="B150" s="166" t="s">
        <v>8</v>
      </c>
      <c r="C150" s="131" t="s">
        <v>860</v>
      </c>
      <c r="D150" s="130" t="s">
        <v>859</v>
      </c>
      <c r="E150" s="130" t="s">
        <v>268</v>
      </c>
      <c r="F150" s="130" t="s">
        <v>858</v>
      </c>
      <c r="G150" s="130" t="s">
        <v>857</v>
      </c>
      <c r="H150" s="129" t="s">
        <v>414</v>
      </c>
      <c r="J150" s="128"/>
      <c r="K150" s="128"/>
      <c r="L150" s="128"/>
      <c r="M150" s="128"/>
      <c r="N150" s="128"/>
      <c r="O150" s="128"/>
      <c r="P150" s="133"/>
      <c r="Q150" s="133"/>
      <c r="R150" s="133"/>
      <c r="S150" s="133"/>
      <c r="T150" s="133"/>
      <c r="U150" s="133"/>
    </row>
    <row r="151" spans="1:21" s="33" customFormat="1" ht="12.6" customHeight="1" x14ac:dyDescent="0.3">
      <c r="A151" s="257"/>
      <c r="B151" s="165" t="s">
        <v>25</v>
      </c>
      <c r="C151" s="131" t="s">
        <v>392</v>
      </c>
      <c r="D151" s="130" t="s">
        <v>825</v>
      </c>
      <c r="E151" s="130" t="s">
        <v>550</v>
      </c>
      <c r="F151" s="130" t="s">
        <v>856</v>
      </c>
      <c r="G151" s="130" t="s">
        <v>40</v>
      </c>
      <c r="H151" s="129" t="s">
        <v>566</v>
      </c>
      <c r="J151" s="128"/>
      <c r="K151" s="128"/>
      <c r="L151" s="128"/>
      <c r="M151" s="128"/>
      <c r="N151" s="128"/>
      <c r="O151" s="128"/>
      <c r="P151" s="133"/>
      <c r="Q151" s="133"/>
      <c r="R151" s="133"/>
      <c r="S151" s="133"/>
      <c r="T151" s="133"/>
      <c r="U151" s="133"/>
    </row>
    <row r="152" spans="1:21" s="33" customFormat="1" ht="12.6" customHeight="1" x14ac:dyDescent="0.3">
      <c r="A152" s="257"/>
      <c r="B152" s="165" t="s">
        <v>24</v>
      </c>
      <c r="C152" s="142" t="s">
        <v>701</v>
      </c>
      <c r="D152" s="141" t="s">
        <v>771</v>
      </c>
      <c r="E152" s="141" t="s">
        <v>189</v>
      </c>
      <c r="F152" s="141" t="s">
        <v>855</v>
      </c>
      <c r="G152" s="141" t="s">
        <v>854</v>
      </c>
      <c r="H152" s="140" t="s">
        <v>508</v>
      </c>
      <c r="J152" s="128"/>
      <c r="K152" s="128"/>
      <c r="L152" s="128"/>
      <c r="M152" s="128"/>
      <c r="N152" s="128"/>
      <c r="O152" s="128"/>
      <c r="P152" s="32"/>
      <c r="Q152" s="32"/>
      <c r="R152" s="32"/>
      <c r="S152" s="32"/>
      <c r="T152" s="32"/>
      <c r="U152" s="32"/>
    </row>
    <row r="153" spans="1:21" s="33" customFormat="1" ht="12.6" customHeight="1" x14ac:dyDescent="0.3">
      <c r="A153" s="284" t="s">
        <v>90</v>
      </c>
      <c r="B153" s="168" t="s">
        <v>11</v>
      </c>
      <c r="C153" s="138" t="s">
        <v>853</v>
      </c>
      <c r="D153" s="137" t="s">
        <v>852</v>
      </c>
      <c r="E153" s="137" t="s">
        <v>652</v>
      </c>
      <c r="F153" s="137" t="s">
        <v>851</v>
      </c>
      <c r="G153" s="137" t="s">
        <v>850</v>
      </c>
      <c r="H153" s="136" t="s">
        <v>849</v>
      </c>
      <c r="J153" s="128"/>
      <c r="K153" s="128"/>
      <c r="L153" s="128"/>
      <c r="M153" s="128"/>
      <c r="N153" s="128"/>
      <c r="O153" s="128"/>
      <c r="P153" s="133"/>
      <c r="Q153" s="133"/>
      <c r="R153" s="133"/>
      <c r="S153" s="133"/>
      <c r="T153" s="133"/>
      <c r="U153" s="133"/>
    </row>
    <row r="154" spans="1:21" s="33" customFormat="1" ht="12.6" customHeight="1" x14ac:dyDescent="0.3">
      <c r="A154" s="257"/>
      <c r="B154" s="167" t="s">
        <v>10</v>
      </c>
      <c r="C154" s="131" t="s">
        <v>848</v>
      </c>
      <c r="D154" s="130" t="s">
        <v>847</v>
      </c>
      <c r="E154" s="130" t="s">
        <v>712</v>
      </c>
      <c r="F154" s="130" t="s">
        <v>846</v>
      </c>
      <c r="G154" s="130" t="s">
        <v>845</v>
      </c>
      <c r="H154" s="129" t="s">
        <v>618</v>
      </c>
      <c r="J154" s="128"/>
      <c r="K154" s="128"/>
      <c r="L154" s="128"/>
      <c r="M154" s="128"/>
      <c r="N154" s="128"/>
      <c r="O154" s="128"/>
      <c r="P154" s="133"/>
      <c r="Q154" s="133"/>
      <c r="R154" s="133"/>
      <c r="S154" s="133"/>
      <c r="T154" s="133"/>
      <c r="U154" s="133"/>
    </row>
    <row r="155" spans="1:21" s="33" customFormat="1" ht="12.6" customHeight="1" x14ac:dyDescent="0.3">
      <c r="A155" s="257"/>
      <c r="B155" s="166" t="s">
        <v>8</v>
      </c>
      <c r="C155" s="131" t="s">
        <v>844</v>
      </c>
      <c r="D155" s="130" t="s">
        <v>843</v>
      </c>
      <c r="E155" s="130" t="s">
        <v>370</v>
      </c>
      <c r="F155" s="130" t="s">
        <v>842</v>
      </c>
      <c r="G155" s="130" t="s">
        <v>841</v>
      </c>
      <c r="H155" s="129" t="s">
        <v>840</v>
      </c>
      <c r="J155" s="128"/>
      <c r="K155" s="128"/>
      <c r="L155" s="128"/>
      <c r="M155" s="128"/>
      <c r="N155" s="128"/>
      <c r="O155" s="128"/>
      <c r="P155" s="133"/>
      <c r="Q155" s="133"/>
      <c r="R155" s="133"/>
      <c r="S155" s="133"/>
      <c r="T155" s="133"/>
      <c r="U155" s="133"/>
    </row>
    <row r="156" spans="1:21" s="33" customFormat="1" ht="12.6" customHeight="1" x14ac:dyDescent="0.3">
      <c r="A156" s="257"/>
      <c r="B156" s="165" t="s">
        <v>25</v>
      </c>
      <c r="C156" s="131" t="s">
        <v>839</v>
      </c>
      <c r="D156" s="130" t="s">
        <v>838</v>
      </c>
      <c r="E156" s="130" t="s">
        <v>837</v>
      </c>
      <c r="F156" s="130" t="s">
        <v>836</v>
      </c>
      <c r="G156" s="130" t="s">
        <v>835</v>
      </c>
      <c r="H156" s="129" t="s">
        <v>834</v>
      </c>
      <c r="J156" s="128"/>
      <c r="K156" s="128"/>
      <c r="L156" s="128"/>
      <c r="M156" s="128"/>
      <c r="N156" s="128"/>
      <c r="O156" s="128"/>
      <c r="P156" s="133"/>
      <c r="Q156" s="133"/>
      <c r="R156" s="133"/>
      <c r="S156" s="133"/>
      <c r="T156" s="133"/>
      <c r="U156" s="133"/>
    </row>
    <row r="157" spans="1:21" s="33" customFormat="1" ht="12.6" customHeight="1" x14ac:dyDescent="0.3">
      <c r="A157" s="257"/>
      <c r="B157" s="165" t="s">
        <v>24</v>
      </c>
      <c r="C157" s="142" t="s">
        <v>642</v>
      </c>
      <c r="D157" s="141" t="s">
        <v>190</v>
      </c>
      <c r="E157" s="141" t="s">
        <v>235</v>
      </c>
      <c r="F157" s="141" t="s">
        <v>833</v>
      </c>
      <c r="G157" s="141" t="s">
        <v>42</v>
      </c>
      <c r="H157" s="140" t="s">
        <v>689</v>
      </c>
      <c r="J157" s="128"/>
      <c r="K157" s="128"/>
      <c r="L157" s="128"/>
      <c r="M157" s="128"/>
      <c r="N157" s="128"/>
      <c r="O157" s="128"/>
      <c r="P157" s="32"/>
      <c r="Q157" s="32"/>
      <c r="R157" s="32"/>
      <c r="S157" s="32"/>
      <c r="T157" s="32"/>
      <c r="U157" s="32"/>
    </row>
    <row r="158" spans="1:21" s="33" customFormat="1" ht="12.6" customHeight="1" x14ac:dyDescent="0.3">
      <c r="A158" s="284" t="s">
        <v>91</v>
      </c>
      <c r="B158" s="168" t="s">
        <v>11</v>
      </c>
      <c r="C158" s="138" t="s">
        <v>832</v>
      </c>
      <c r="D158" s="137" t="s">
        <v>697</v>
      </c>
      <c r="E158" s="137" t="s">
        <v>257</v>
      </c>
      <c r="F158" s="137" t="s">
        <v>831</v>
      </c>
      <c r="G158" s="137" t="s">
        <v>830</v>
      </c>
      <c r="H158" s="136" t="s">
        <v>270</v>
      </c>
      <c r="J158" s="128"/>
      <c r="K158" s="128"/>
      <c r="L158" s="128"/>
      <c r="M158" s="128"/>
      <c r="N158" s="128"/>
      <c r="O158" s="128"/>
      <c r="P158" s="133"/>
      <c r="Q158" s="133"/>
      <c r="R158" s="133"/>
      <c r="S158" s="133"/>
      <c r="T158" s="133"/>
      <c r="U158" s="133"/>
    </row>
    <row r="159" spans="1:21" s="33" customFormat="1" ht="12.6" customHeight="1" x14ac:dyDescent="0.3">
      <c r="A159" s="257"/>
      <c r="B159" s="167" t="s">
        <v>10</v>
      </c>
      <c r="C159" s="131" t="s">
        <v>547</v>
      </c>
      <c r="D159" s="130" t="s">
        <v>705</v>
      </c>
      <c r="E159" s="130" t="s">
        <v>194</v>
      </c>
      <c r="F159" s="130" t="s">
        <v>829</v>
      </c>
      <c r="G159" s="130" t="s">
        <v>828</v>
      </c>
      <c r="H159" s="129" t="s">
        <v>653</v>
      </c>
      <c r="J159" s="128"/>
      <c r="K159" s="128"/>
      <c r="L159" s="128"/>
      <c r="M159" s="128"/>
      <c r="N159" s="128"/>
      <c r="O159" s="128"/>
      <c r="P159" s="133"/>
      <c r="Q159" s="133"/>
      <c r="R159" s="133"/>
      <c r="S159" s="133"/>
      <c r="T159" s="133"/>
      <c r="U159" s="133"/>
    </row>
    <row r="160" spans="1:21" s="33" customFormat="1" ht="12.6" customHeight="1" x14ac:dyDescent="0.3">
      <c r="A160" s="257"/>
      <c r="B160" s="166" t="s">
        <v>8</v>
      </c>
      <c r="C160" s="131" t="s">
        <v>750</v>
      </c>
      <c r="D160" s="130" t="s">
        <v>730</v>
      </c>
      <c r="E160" s="130" t="s">
        <v>264</v>
      </c>
      <c r="F160" s="130" t="s">
        <v>827</v>
      </c>
      <c r="G160" s="130" t="s">
        <v>826</v>
      </c>
      <c r="H160" s="129" t="s">
        <v>721</v>
      </c>
      <c r="J160" s="128"/>
      <c r="K160" s="128"/>
      <c r="L160" s="128"/>
      <c r="M160" s="128"/>
      <c r="N160" s="128"/>
      <c r="O160" s="128"/>
      <c r="P160" s="133"/>
      <c r="Q160" s="133"/>
      <c r="R160" s="133"/>
      <c r="S160" s="133"/>
      <c r="T160" s="133"/>
      <c r="U160" s="133"/>
    </row>
    <row r="161" spans="1:21" s="33" customFormat="1" ht="12.6" customHeight="1" x14ac:dyDescent="0.3">
      <c r="A161" s="257"/>
      <c r="B161" s="165" t="s">
        <v>25</v>
      </c>
      <c r="C161" s="131" t="s">
        <v>825</v>
      </c>
      <c r="D161" s="130" t="s">
        <v>824</v>
      </c>
      <c r="E161" s="130" t="s">
        <v>468</v>
      </c>
      <c r="F161" s="130" t="s">
        <v>823</v>
      </c>
      <c r="G161" s="130" t="s">
        <v>822</v>
      </c>
      <c r="H161" s="129" t="s">
        <v>816</v>
      </c>
      <c r="J161" s="128"/>
      <c r="K161" s="128"/>
      <c r="L161" s="128"/>
      <c r="M161" s="128"/>
      <c r="N161" s="128"/>
      <c r="O161" s="128"/>
      <c r="P161" s="133"/>
      <c r="Q161" s="133"/>
      <c r="R161" s="133"/>
      <c r="S161" s="133"/>
      <c r="T161" s="133"/>
      <c r="U161" s="133"/>
    </row>
    <row r="162" spans="1:21" s="33" customFormat="1" ht="12.6" customHeight="1" x14ac:dyDescent="0.3">
      <c r="A162" s="257"/>
      <c r="B162" s="165" t="s">
        <v>24</v>
      </c>
      <c r="C162" s="142" t="s">
        <v>437</v>
      </c>
      <c r="D162" s="141" t="s">
        <v>395</v>
      </c>
      <c r="E162" s="141" t="s">
        <v>515</v>
      </c>
      <c r="F162" s="141" t="s">
        <v>821</v>
      </c>
      <c r="G162" s="141" t="s">
        <v>820</v>
      </c>
      <c r="H162" s="140" t="s">
        <v>566</v>
      </c>
      <c r="J162" s="128"/>
      <c r="K162" s="128"/>
      <c r="L162" s="128"/>
      <c r="M162" s="128"/>
      <c r="N162" s="128"/>
      <c r="O162" s="128"/>
      <c r="P162" s="32"/>
      <c r="Q162" s="32"/>
      <c r="R162" s="32"/>
      <c r="S162" s="32"/>
      <c r="T162" s="32"/>
      <c r="U162" s="32"/>
    </row>
    <row r="163" spans="1:21" s="33" customFormat="1" ht="12.6" customHeight="1" x14ac:dyDescent="0.3">
      <c r="A163" s="284" t="s">
        <v>92</v>
      </c>
      <c r="B163" s="168" t="s">
        <v>11</v>
      </c>
      <c r="C163" s="138" t="s">
        <v>784</v>
      </c>
      <c r="D163" s="137" t="s">
        <v>819</v>
      </c>
      <c r="E163" s="137" t="s">
        <v>546</v>
      </c>
      <c r="F163" s="137" t="s">
        <v>818</v>
      </c>
      <c r="G163" s="137" t="s">
        <v>817</v>
      </c>
      <c r="H163" s="136" t="s">
        <v>518</v>
      </c>
      <c r="J163" s="128"/>
      <c r="K163" s="128"/>
      <c r="L163" s="128"/>
      <c r="M163" s="128"/>
      <c r="N163" s="128"/>
      <c r="O163" s="128"/>
      <c r="P163" s="133"/>
      <c r="Q163" s="133"/>
      <c r="R163" s="133"/>
      <c r="S163" s="133"/>
      <c r="T163" s="133"/>
      <c r="U163" s="133"/>
    </row>
    <row r="164" spans="1:21" s="33" customFormat="1" ht="12.6" customHeight="1" x14ac:dyDescent="0.3">
      <c r="A164" s="257"/>
      <c r="B164" s="167" t="s">
        <v>10</v>
      </c>
      <c r="C164" s="131" t="s">
        <v>816</v>
      </c>
      <c r="D164" s="130" t="s">
        <v>226</v>
      </c>
      <c r="E164" s="130" t="s">
        <v>235</v>
      </c>
      <c r="F164" s="130" t="s">
        <v>421</v>
      </c>
      <c r="G164" s="130" t="s">
        <v>815</v>
      </c>
      <c r="H164" s="129" t="s">
        <v>388</v>
      </c>
      <c r="J164" s="128"/>
      <c r="K164" s="128"/>
      <c r="L164" s="128"/>
      <c r="M164" s="128"/>
      <c r="N164" s="128"/>
      <c r="O164" s="128"/>
      <c r="P164" s="133"/>
      <c r="Q164" s="133"/>
      <c r="R164" s="133"/>
      <c r="S164" s="133"/>
      <c r="T164" s="133"/>
      <c r="U164" s="133"/>
    </row>
    <row r="165" spans="1:21" s="33" customFormat="1" ht="12.6" customHeight="1" x14ac:dyDescent="0.3">
      <c r="A165" s="257"/>
      <c r="B165" s="166" t="s">
        <v>8</v>
      </c>
      <c r="C165" s="131" t="s">
        <v>620</v>
      </c>
      <c r="D165" s="130" t="s">
        <v>814</v>
      </c>
      <c r="E165" s="130" t="s">
        <v>813</v>
      </c>
      <c r="F165" s="130" t="s">
        <v>68</v>
      </c>
      <c r="G165" s="130" t="s">
        <v>812</v>
      </c>
      <c r="H165" s="129" t="s">
        <v>426</v>
      </c>
      <c r="J165" s="128"/>
      <c r="K165" s="128"/>
      <c r="L165" s="128"/>
      <c r="M165" s="128"/>
      <c r="N165" s="128"/>
      <c r="O165" s="128"/>
      <c r="P165" s="133"/>
      <c r="Q165" s="133"/>
      <c r="R165" s="133"/>
      <c r="S165" s="133"/>
      <c r="T165" s="133"/>
      <c r="U165" s="133"/>
    </row>
    <row r="166" spans="1:21" s="33" customFormat="1" ht="12.6" customHeight="1" x14ac:dyDescent="0.3">
      <c r="A166" s="257"/>
      <c r="B166" s="165" t="s">
        <v>25</v>
      </c>
      <c r="C166" s="131" t="s">
        <v>568</v>
      </c>
      <c r="D166" s="130" t="s">
        <v>811</v>
      </c>
      <c r="E166" s="130" t="s">
        <v>310</v>
      </c>
      <c r="F166" s="130" t="s">
        <v>68</v>
      </c>
      <c r="G166" s="130" t="s">
        <v>810</v>
      </c>
      <c r="H166" s="129" t="s">
        <v>344</v>
      </c>
      <c r="J166" s="128"/>
      <c r="K166" s="128"/>
      <c r="L166" s="128"/>
      <c r="M166" s="128"/>
      <c r="N166" s="128"/>
      <c r="O166" s="128"/>
      <c r="P166" s="133"/>
      <c r="Q166" s="133"/>
      <c r="R166" s="133"/>
      <c r="S166" s="133"/>
      <c r="T166" s="133"/>
      <c r="U166" s="133"/>
    </row>
    <row r="167" spans="1:21" s="33" customFormat="1" ht="12.6" customHeight="1" x14ac:dyDescent="0.3">
      <c r="A167" s="257"/>
      <c r="B167" s="165" t="s">
        <v>24</v>
      </c>
      <c r="C167" s="142" t="s">
        <v>561</v>
      </c>
      <c r="D167" s="141" t="s">
        <v>764</v>
      </c>
      <c r="E167" s="141" t="s">
        <v>399</v>
      </c>
      <c r="F167" s="141" t="s">
        <v>809</v>
      </c>
      <c r="G167" s="141" t="s">
        <v>808</v>
      </c>
      <c r="H167" s="140" t="s">
        <v>532</v>
      </c>
      <c r="J167" s="128"/>
      <c r="K167" s="128"/>
      <c r="L167" s="128"/>
      <c r="M167" s="128"/>
      <c r="N167" s="128"/>
      <c r="O167" s="128"/>
      <c r="P167" s="32"/>
      <c r="Q167" s="32"/>
      <c r="R167" s="32"/>
      <c r="S167" s="32"/>
      <c r="T167" s="32"/>
      <c r="U167" s="32"/>
    </row>
    <row r="168" spans="1:21" s="33" customFormat="1" ht="12.6" customHeight="1" x14ac:dyDescent="0.3">
      <c r="A168" s="284" t="s">
        <v>93</v>
      </c>
      <c r="B168" s="168" t="s">
        <v>11</v>
      </c>
      <c r="C168" s="138" t="s">
        <v>807</v>
      </c>
      <c r="D168" s="137" t="s">
        <v>806</v>
      </c>
      <c r="E168" s="137" t="s">
        <v>192</v>
      </c>
      <c r="F168" s="137" t="s">
        <v>777</v>
      </c>
      <c r="G168" s="137" t="s">
        <v>805</v>
      </c>
      <c r="H168" s="136" t="s">
        <v>804</v>
      </c>
      <c r="J168" s="128"/>
      <c r="K168" s="128"/>
      <c r="L168" s="128"/>
      <c r="M168" s="128"/>
      <c r="N168" s="128"/>
      <c r="O168" s="128"/>
      <c r="P168" s="133"/>
      <c r="Q168" s="133"/>
      <c r="R168" s="133"/>
      <c r="S168" s="133"/>
      <c r="T168" s="133"/>
      <c r="U168" s="133"/>
    </row>
    <row r="169" spans="1:21" s="33" customFormat="1" ht="12.6" customHeight="1" x14ac:dyDescent="0.3">
      <c r="A169" s="257"/>
      <c r="B169" s="167" t="s">
        <v>10</v>
      </c>
      <c r="C169" s="131" t="s">
        <v>660</v>
      </c>
      <c r="D169" s="130" t="s">
        <v>325</v>
      </c>
      <c r="E169" s="130" t="s">
        <v>356</v>
      </c>
      <c r="F169" s="130" t="s">
        <v>803</v>
      </c>
      <c r="G169" s="130" t="s">
        <v>802</v>
      </c>
      <c r="H169" s="129" t="s">
        <v>500</v>
      </c>
      <c r="J169" s="128"/>
      <c r="K169" s="128"/>
      <c r="L169" s="128"/>
      <c r="M169" s="128"/>
      <c r="N169" s="128"/>
      <c r="O169" s="128"/>
      <c r="P169" s="133"/>
      <c r="Q169" s="133"/>
      <c r="R169" s="133"/>
      <c r="S169" s="133"/>
      <c r="T169" s="133"/>
      <c r="U169" s="133"/>
    </row>
    <row r="170" spans="1:21" s="33" customFormat="1" ht="12.6" customHeight="1" x14ac:dyDescent="0.3">
      <c r="A170" s="257"/>
      <c r="B170" s="166" t="s">
        <v>8</v>
      </c>
      <c r="C170" s="131" t="s">
        <v>732</v>
      </c>
      <c r="D170" s="130" t="s">
        <v>721</v>
      </c>
      <c r="E170" s="130" t="s">
        <v>801</v>
      </c>
      <c r="F170" s="130" t="s">
        <v>800</v>
      </c>
      <c r="G170" s="130" t="s">
        <v>799</v>
      </c>
      <c r="H170" s="129" t="s">
        <v>798</v>
      </c>
      <c r="J170" s="128"/>
      <c r="K170" s="128"/>
      <c r="L170" s="128"/>
      <c r="M170" s="128"/>
      <c r="N170" s="128"/>
      <c r="O170" s="128"/>
      <c r="P170" s="133"/>
      <c r="Q170" s="133"/>
      <c r="R170" s="133"/>
      <c r="S170" s="133"/>
      <c r="T170" s="133"/>
      <c r="U170" s="133"/>
    </row>
    <row r="171" spans="1:21" s="33" customFormat="1" ht="12.6" customHeight="1" x14ac:dyDescent="0.3">
      <c r="A171" s="257"/>
      <c r="B171" s="165" t="s">
        <v>25</v>
      </c>
      <c r="C171" s="131" t="s">
        <v>797</v>
      </c>
      <c r="D171" s="130" t="s">
        <v>796</v>
      </c>
      <c r="E171" s="130" t="s">
        <v>795</v>
      </c>
      <c r="F171" s="130" t="s">
        <v>794</v>
      </c>
      <c r="G171" s="130" t="s">
        <v>793</v>
      </c>
      <c r="H171" s="129" t="s">
        <v>615</v>
      </c>
      <c r="J171" s="128"/>
      <c r="K171" s="128"/>
      <c r="L171" s="128"/>
      <c r="M171" s="128"/>
      <c r="N171" s="128"/>
      <c r="O171" s="128"/>
      <c r="P171" s="133"/>
      <c r="Q171" s="133"/>
      <c r="R171" s="133"/>
      <c r="S171" s="133"/>
      <c r="T171" s="133"/>
      <c r="U171" s="133"/>
    </row>
    <row r="172" spans="1:21" s="33" customFormat="1" ht="12.6" customHeight="1" x14ac:dyDescent="0.3">
      <c r="A172" s="257"/>
      <c r="B172" s="165" t="s">
        <v>24</v>
      </c>
      <c r="C172" s="142" t="s">
        <v>792</v>
      </c>
      <c r="D172" s="141" t="s">
        <v>606</v>
      </c>
      <c r="E172" s="141" t="s">
        <v>388</v>
      </c>
      <c r="F172" s="141" t="s">
        <v>791</v>
      </c>
      <c r="G172" s="141" t="s">
        <v>790</v>
      </c>
      <c r="H172" s="140" t="s">
        <v>701</v>
      </c>
      <c r="J172" s="128"/>
      <c r="K172" s="128"/>
      <c r="L172" s="128"/>
      <c r="M172" s="128"/>
      <c r="N172" s="128"/>
      <c r="O172" s="128"/>
      <c r="P172" s="32"/>
      <c r="Q172" s="32"/>
      <c r="R172" s="32"/>
      <c r="S172" s="32"/>
      <c r="T172" s="32"/>
      <c r="U172" s="32"/>
    </row>
    <row r="173" spans="1:21" s="33" customFormat="1" ht="12.6" customHeight="1" x14ac:dyDescent="0.3">
      <c r="A173" s="284" t="s">
        <v>94</v>
      </c>
      <c r="B173" s="168" t="s">
        <v>11</v>
      </c>
      <c r="C173" s="138" t="s">
        <v>270</v>
      </c>
      <c r="D173" s="137" t="s">
        <v>270</v>
      </c>
      <c r="E173" s="137" t="s">
        <v>439</v>
      </c>
      <c r="F173" s="137" t="s">
        <v>789</v>
      </c>
      <c r="G173" s="137" t="s">
        <v>68</v>
      </c>
      <c r="H173" s="136" t="s">
        <v>182</v>
      </c>
      <c r="J173" s="128"/>
      <c r="K173" s="128"/>
      <c r="L173" s="128"/>
      <c r="M173" s="128"/>
      <c r="N173" s="128"/>
      <c r="O173" s="128"/>
      <c r="P173" s="133"/>
      <c r="Q173" s="133"/>
      <c r="R173" s="133"/>
      <c r="S173" s="133"/>
      <c r="T173" s="133"/>
      <c r="U173" s="133"/>
    </row>
    <row r="174" spans="1:21" s="33" customFormat="1" ht="12.6" customHeight="1" x14ac:dyDescent="0.3">
      <c r="A174" s="257"/>
      <c r="B174" s="167" t="s">
        <v>10</v>
      </c>
      <c r="C174" s="131" t="s">
        <v>788</v>
      </c>
      <c r="D174" s="130" t="s">
        <v>788</v>
      </c>
      <c r="E174" s="130" t="s">
        <v>293</v>
      </c>
      <c r="F174" s="130" t="s">
        <v>787</v>
      </c>
      <c r="G174" s="130" t="s">
        <v>68</v>
      </c>
      <c r="H174" s="129" t="s">
        <v>645</v>
      </c>
      <c r="J174" s="128"/>
      <c r="K174" s="128"/>
      <c r="L174" s="128"/>
      <c r="M174" s="128"/>
      <c r="N174" s="128"/>
      <c r="O174" s="128"/>
      <c r="P174" s="133"/>
      <c r="Q174" s="133"/>
      <c r="R174" s="133"/>
      <c r="S174" s="133"/>
      <c r="T174" s="133"/>
      <c r="U174" s="133"/>
    </row>
    <row r="175" spans="1:21" s="33" customFormat="1" ht="12.6" customHeight="1" x14ac:dyDescent="0.3">
      <c r="A175" s="257"/>
      <c r="B175" s="166" t="s">
        <v>8</v>
      </c>
      <c r="C175" s="131" t="s">
        <v>786</v>
      </c>
      <c r="D175" s="130" t="s">
        <v>785</v>
      </c>
      <c r="E175" s="130" t="s">
        <v>681</v>
      </c>
      <c r="F175" s="130" t="s">
        <v>68</v>
      </c>
      <c r="G175" s="130" t="s">
        <v>68</v>
      </c>
      <c r="H175" s="129" t="s">
        <v>329</v>
      </c>
      <c r="J175" s="128"/>
      <c r="K175" s="128"/>
      <c r="L175" s="128"/>
      <c r="M175" s="128"/>
      <c r="N175" s="128"/>
      <c r="O175" s="128"/>
      <c r="P175" s="133"/>
      <c r="Q175" s="133"/>
      <c r="R175" s="133"/>
      <c r="S175" s="133"/>
      <c r="T175" s="133"/>
      <c r="U175" s="133"/>
    </row>
    <row r="176" spans="1:21" s="33" customFormat="1" ht="12.6" customHeight="1" x14ac:dyDescent="0.3">
      <c r="A176" s="257"/>
      <c r="B176" s="165" t="s">
        <v>25</v>
      </c>
      <c r="C176" s="131" t="s">
        <v>784</v>
      </c>
      <c r="D176" s="130" t="s">
        <v>783</v>
      </c>
      <c r="E176" s="130" t="s">
        <v>414</v>
      </c>
      <c r="F176" s="130" t="s">
        <v>68</v>
      </c>
      <c r="G176" s="130" t="s">
        <v>67</v>
      </c>
      <c r="H176" s="129" t="s">
        <v>782</v>
      </c>
      <c r="J176" s="128"/>
      <c r="K176" s="128"/>
      <c r="L176" s="128"/>
      <c r="M176" s="128"/>
      <c r="N176" s="128"/>
      <c r="O176" s="128"/>
      <c r="P176" s="133"/>
      <c r="Q176" s="133"/>
      <c r="R176" s="133"/>
      <c r="S176" s="133"/>
      <c r="T176" s="133"/>
      <c r="U176" s="133"/>
    </row>
    <row r="177" spans="1:21" s="33" customFormat="1" ht="12.6" customHeight="1" x14ac:dyDescent="0.3">
      <c r="A177" s="257"/>
      <c r="B177" s="165" t="s">
        <v>24</v>
      </c>
      <c r="C177" s="131" t="s">
        <v>581</v>
      </c>
      <c r="D177" s="130" t="s">
        <v>781</v>
      </c>
      <c r="E177" s="130" t="s">
        <v>652</v>
      </c>
      <c r="F177" s="130" t="s">
        <v>780</v>
      </c>
      <c r="G177" s="130" t="s">
        <v>67</v>
      </c>
      <c r="H177" s="129" t="s">
        <v>502</v>
      </c>
      <c r="J177" s="128"/>
      <c r="K177" s="128"/>
      <c r="L177" s="128"/>
      <c r="M177" s="128"/>
      <c r="N177" s="128"/>
      <c r="O177" s="128"/>
      <c r="P177" s="32"/>
      <c r="Q177" s="32"/>
      <c r="R177" s="32"/>
      <c r="S177" s="32"/>
      <c r="T177" s="32"/>
      <c r="U177" s="32"/>
    </row>
    <row r="178" spans="1:21" s="32" customFormat="1" ht="12.6" customHeight="1" x14ac:dyDescent="0.3">
      <c r="A178" s="433" t="s">
        <v>16</v>
      </c>
      <c r="B178" s="497" t="s">
        <v>11</v>
      </c>
      <c r="C178" s="484" t="s">
        <v>488</v>
      </c>
      <c r="D178" s="485" t="s">
        <v>558</v>
      </c>
      <c r="E178" s="485" t="s">
        <v>318</v>
      </c>
      <c r="F178" s="485" t="s">
        <v>779</v>
      </c>
      <c r="G178" s="485" t="s">
        <v>778</v>
      </c>
      <c r="H178" s="486" t="s">
        <v>564</v>
      </c>
      <c r="J178" s="164"/>
      <c r="K178" s="164"/>
      <c r="L178" s="164"/>
      <c r="M178" s="164"/>
      <c r="N178" s="164"/>
      <c r="O178" s="164"/>
      <c r="P178" s="133"/>
      <c r="Q178" s="133"/>
      <c r="R178" s="133"/>
      <c r="S178" s="133"/>
      <c r="T178" s="133"/>
      <c r="U178" s="133"/>
    </row>
    <row r="179" spans="1:21" s="32" customFormat="1" ht="12.6" customHeight="1" x14ac:dyDescent="0.3">
      <c r="A179" s="438"/>
      <c r="B179" s="498" t="s">
        <v>10</v>
      </c>
      <c r="C179" s="488" t="s">
        <v>286</v>
      </c>
      <c r="D179" s="489" t="s">
        <v>206</v>
      </c>
      <c r="E179" s="489" t="s">
        <v>290</v>
      </c>
      <c r="F179" s="489" t="s">
        <v>777</v>
      </c>
      <c r="G179" s="489" t="s">
        <v>68</v>
      </c>
      <c r="H179" s="490" t="s">
        <v>287</v>
      </c>
      <c r="J179" s="164"/>
      <c r="K179" s="164"/>
      <c r="L179" s="164"/>
      <c r="M179" s="164"/>
      <c r="N179" s="164"/>
      <c r="O179" s="164"/>
      <c r="P179" s="133"/>
      <c r="Q179" s="133"/>
      <c r="R179" s="133"/>
      <c r="S179" s="133"/>
      <c r="T179" s="133"/>
      <c r="U179" s="133"/>
    </row>
    <row r="180" spans="1:21" s="32" customFormat="1" ht="12.6" customHeight="1" x14ac:dyDescent="0.3">
      <c r="A180" s="438"/>
      <c r="B180" s="499" t="s">
        <v>8</v>
      </c>
      <c r="C180" s="488" t="s">
        <v>776</v>
      </c>
      <c r="D180" s="489" t="s">
        <v>775</v>
      </c>
      <c r="E180" s="489" t="s">
        <v>249</v>
      </c>
      <c r="F180" s="489" t="s">
        <v>774</v>
      </c>
      <c r="G180" s="489" t="s">
        <v>41</v>
      </c>
      <c r="H180" s="490" t="s">
        <v>632</v>
      </c>
      <c r="J180" s="164"/>
      <c r="K180" s="164"/>
      <c r="L180" s="164"/>
      <c r="M180" s="164"/>
      <c r="N180" s="164"/>
      <c r="O180" s="164"/>
      <c r="P180" s="133"/>
      <c r="Q180" s="133"/>
      <c r="R180" s="133"/>
      <c r="S180" s="133"/>
      <c r="T180" s="133"/>
      <c r="U180" s="133"/>
    </row>
    <row r="181" spans="1:21" s="32" customFormat="1" ht="12.6" customHeight="1" x14ac:dyDescent="0.3">
      <c r="A181" s="438"/>
      <c r="B181" s="500" t="s">
        <v>25</v>
      </c>
      <c r="C181" s="488" t="s">
        <v>644</v>
      </c>
      <c r="D181" s="489" t="s">
        <v>344</v>
      </c>
      <c r="E181" s="489" t="s">
        <v>249</v>
      </c>
      <c r="F181" s="489" t="s">
        <v>773</v>
      </c>
      <c r="G181" s="489" t="s">
        <v>772</v>
      </c>
      <c r="H181" s="490" t="s">
        <v>552</v>
      </c>
      <c r="J181" s="164"/>
      <c r="K181" s="164"/>
      <c r="L181" s="164"/>
      <c r="M181" s="164"/>
      <c r="N181" s="164"/>
      <c r="O181" s="164"/>
      <c r="P181" s="133"/>
      <c r="Q181" s="133"/>
      <c r="R181" s="133"/>
      <c r="S181" s="133"/>
      <c r="T181" s="133"/>
      <c r="U181" s="133"/>
    </row>
    <row r="182" spans="1:21" s="32" customFormat="1" ht="12.6" customHeight="1" x14ac:dyDescent="0.3">
      <c r="A182" s="446"/>
      <c r="B182" s="501" t="s">
        <v>24</v>
      </c>
      <c r="C182" s="494" t="s">
        <v>713</v>
      </c>
      <c r="D182" s="495" t="s">
        <v>771</v>
      </c>
      <c r="E182" s="495" t="s">
        <v>405</v>
      </c>
      <c r="F182" s="495" t="s">
        <v>770</v>
      </c>
      <c r="G182" s="495" t="s">
        <v>769</v>
      </c>
      <c r="H182" s="496" t="s">
        <v>374</v>
      </c>
      <c r="J182" s="164"/>
      <c r="K182" s="164"/>
      <c r="L182" s="164"/>
      <c r="M182" s="164"/>
      <c r="N182" s="164"/>
      <c r="O182" s="164"/>
    </row>
    <row r="183" spans="1:21" s="33" customFormat="1" ht="12.6" customHeight="1" x14ac:dyDescent="0.3">
      <c r="A183" s="262" t="s">
        <v>15</v>
      </c>
      <c r="B183" s="150" t="s">
        <v>11</v>
      </c>
      <c r="C183" s="560" t="s">
        <v>488</v>
      </c>
      <c r="D183" s="561" t="s">
        <v>450</v>
      </c>
      <c r="E183" s="561" t="s">
        <v>738</v>
      </c>
      <c r="F183" s="561" t="s">
        <v>768</v>
      </c>
      <c r="G183" s="561" t="s">
        <v>68</v>
      </c>
      <c r="H183" s="562" t="s">
        <v>767</v>
      </c>
      <c r="J183" s="128"/>
      <c r="K183" s="128"/>
      <c r="L183" s="128"/>
      <c r="M183" s="128"/>
      <c r="N183" s="128"/>
      <c r="O183" s="128"/>
      <c r="P183" s="133"/>
      <c r="Q183" s="133"/>
      <c r="R183" s="133"/>
      <c r="S183" s="133"/>
      <c r="T183" s="133"/>
      <c r="U183" s="133"/>
    </row>
    <row r="184" spans="1:21" s="33" customFormat="1" ht="12.6" customHeight="1" x14ac:dyDescent="0.3">
      <c r="A184" s="267"/>
      <c r="B184" s="149" t="s">
        <v>10</v>
      </c>
      <c r="C184" s="563" t="s">
        <v>353</v>
      </c>
      <c r="D184" s="564" t="s">
        <v>628</v>
      </c>
      <c r="E184" s="564" t="s">
        <v>290</v>
      </c>
      <c r="F184" s="564" t="s">
        <v>766</v>
      </c>
      <c r="G184" s="564" t="s">
        <v>68</v>
      </c>
      <c r="H184" s="565" t="s">
        <v>736</v>
      </c>
      <c r="J184" s="128"/>
      <c r="K184" s="128"/>
      <c r="L184" s="128"/>
      <c r="M184" s="128"/>
      <c r="N184" s="128"/>
      <c r="O184" s="128"/>
      <c r="P184" s="133"/>
      <c r="Q184" s="133"/>
      <c r="R184" s="133"/>
      <c r="S184" s="133"/>
      <c r="T184" s="133"/>
      <c r="U184" s="133"/>
    </row>
    <row r="185" spans="1:21" s="33" customFormat="1" ht="12.6" customHeight="1" x14ac:dyDescent="0.3">
      <c r="A185" s="267"/>
      <c r="B185" s="148" t="s">
        <v>8</v>
      </c>
      <c r="C185" s="563" t="s">
        <v>177</v>
      </c>
      <c r="D185" s="564" t="s">
        <v>321</v>
      </c>
      <c r="E185" s="564" t="s">
        <v>765</v>
      </c>
      <c r="F185" s="564" t="s">
        <v>429</v>
      </c>
      <c r="G185" s="564" t="s">
        <v>68</v>
      </c>
      <c r="H185" s="565" t="s">
        <v>764</v>
      </c>
      <c r="J185" s="128"/>
      <c r="K185" s="128"/>
      <c r="L185" s="128"/>
      <c r="M185" s="128"/>
      <c r="N185" s="128"/>
      <c r="O185" s="128"/>
      <c r="P185" s="133"/>
      <c r="Q185" s="133"/>
      <c r="R185" s="133"/>
      <c r="S185" s="133"/>
      <c r="T185" s="133"/>
      <c r="U185" s="133"/>
    </row>
    <row r="186" spans="1:21" s="33" customFormat="1" ht="12.6" customHeight="1" x14ac:dyDescent="0.3">
      <c r="A186" s="267"/>
      <c r="B186" s="147" t="s">
        <v>25</v>
      </c>
      <c r="C186" s="563" t="s">
        <v>614</v>
      </c>
      <c r="D186" s="564" t="s">
        <v>763</v>
      </c>
      <c r="E186" s="564" t="s">
        <v>424</v>
      </c>
      <c r="F186" s="564" t="s">
        <v>762</v>
      </c>
      <c r="G186" s="564" t="s">
        <v>761</v>
      </c>
      <c r="H186" s="565" t="s">
        <v>742</v>
      </c>
      <c r="J186" s="128"/>
      <c r="K186" s="128"/>
      <c r="L186" s="128"/>
      <c r="M186" s="128"/>
      <c r="N186" s="128"/>
      <c r="O186" s="128"/>
      <c r="P186" s="133"/>
      <c r="Q186" s="133"/>
      <c r="R186" s="133"/>
      <c r="S186" s="133"/>
      <c r="T186" s="133"/>
      <c r="U186" s="133"/>
    </row>
    <row r="187" spans="1:21" s="33" customFormat="1" ht="12.6" customHeight="1" x14ac:dyDescent="0.3">
      <c r="A187" s="267"/>
      <c r="B187" s="147" t="s">
        <v>24</v>
      </c>
      <c r="C187" s="563" t="s">
        <v>760</v>
      </c>
      <c r="D187" s="564" t="s">
        <v>344</v>
      </c>
      <c r="E187" s="564" t="s">
        <v>444</v>
      </c>
      <c r="F187" s="564" t="s">
        <v>759</v>
      </c>
      <c r="G187" s="564" t="s">
        <v>688</v>
      </c>
      <c r="H187" s="565" t="s">
        <v>758</v>
      </c>
      <c r="J187" s="128"/>
      <c r="K187" s="128"/>
      <c r="L187" s="128"/>
      <c r="M187" s="128"/>
      <c r="N187" s="128"/>
      <c r="O187" s="128"/>
      <c r="P187" s="32"/>
      <c r="Q187" s="32"/>
      <c r="R187" s="32"/>
      <c r="S187" s="32"/>
      <c r="T187" s="32"/>
      <c r="U187" s="32"/>
    </row>
    <row r="188" spans="1:21" s="42" customFormat="1" ht="12.6" customHeight="1" x14ac:dyDescent="0.3">
      <c r="A188" s="282" t="s">
        <v>95</v>
      </c>
      <c r="B188" s="163" t="s">
        <v>11</v>
      </c>
      <c r="C188" s="162" t="s">
        <v>629</v>
      </c>
      <c r="D188" s="161" t="s">
        <v>629</v>
      </c>
      <c r="E188" s="161" t="s">
        <v>68</v>
      </c>
      <c r="F188" s="161" t="s">
        <v>404</v>
      </c>
      <c r="G188" s="161" t="s">
        <v>26</v>
      </c>
      <c r="H188" s="160" t="s">
        <v>366</v>
      </c>
      <c r="J188" s="98"/>
      <c r="K188" s="98"/>
      <c r="L188" s="98"/>
      <c r="M188" s="98"/>
      <c r="N188" s="98"/>
      <c r="O188" s="98"/>
      <c r="P188" s="154"/>
      <c r="Q188" s="154"/>
      <c r="R188" s="154"/>
      <c r="S188" s="154"/>
      <c r="T188" s="154"/>
      <c r="U188" s="154"/>
    </row>
    <row r="189" spans="1:21" s="42" customFormat="1" ht="12.6" customHeight="1" x14ac:dyDescent="0.3">
      <c r="A189" s="280"/>
      <c r="B189" s="159" t="s">
        <v>10</v>
      </c>
      <c r="C189" s="157" t="s">
        <v>453</v>
      </c>
      <c r="D189" s="156" t="s">
        <v>453</v>
      </c>
      <c r="E189" s="156" t="s">
        <v>68</v>
      </c>
      <c r="F189" s="156" t="s">
        <v>757</v>
      </c>
      <c r="G189" s="156" t="s">
        <v>26</v>
      </c>
      <c r="H189" s="155" t="s">
        <v>632</v>
      </c>
      <c r="J189" s="98"/>
      <c r="K189" s="98"/>
      <c r="L189" s="98"/>
      <c r="M189" s="98"/>
      <c r="N189" s="98"/>
      <c r="O189" s="98"/>
      <c r="P189" s="154"/>
      <c r="Q189" s="154"/>
      <c r="R189" s="154"/>
      <c r="S189" s="154"/>
      <c r="T189" s="154"/>
      <c r="U189" s="154"/>
    </row>
    <row r="190" spans="1:21" s="42" customFormat="1" ht="12.6" customHeight="1" x14ac:dyDescent="0.3">
      <c r="A190" s="280"/>
      <c r="B190" s="158" t="s">
        <v>8</v>
      </c>
      <c r="C190" s="157" t="s">
        <v>228</v>
      </c>
      <c r="D190" s="156" t="s">
        <v>228</v>
      </c>
      <c r="E190" s="156" t="s">
        <v>203</v>
      </c>
      <c r="F190" s="156" t="s">
        <v>237</v>
      </c>
      <c r="G190" s="156" t="s">
        <v>26</v>
      </c>
      <c r="H190" s="155" t="s">
        <v>286</v>
      </c>
      <c r="J190" s="98"/>
      <c r="K190" s="98"/>
      <c r="L190" s="98"/>
      <c r="M190" s="98"/>
      <c r="N190" s="98"/>
      <c r="O190" s="98"/>
      <c r="P190" s="154"/>
      <c r="Q190" s="154"/>
      <c r="R190" s="154"/>
      <c r="S190" s="154"/>
      <c r="T190" s="154"/>
      <c r="U190" s="154"/>
    </row>
    <row r="191" spans="1:21" s="42" customFormat="1" ht="12.6" customHeight="1" x14ac:dyDescent="0.3">
      <c r="A191" s="280"/>
      <c r="B191" s="153" t="s">
        <v>25</v>
      </c>
      <c r="C191" s="157" t="s">
        <v>222</v>
      </c>
      <c r="D191" s="156" t="s">
        <v>222</v>
      </c>
      <c r="E191" s="156" t="s">
        <v>756</v>
      </c>
      <c r="F191" s="156" t="s">
        <v>629</v>
      </c>
      <c r="G191" s="156" t="s">
        <v>67</v>
      </c>
      <c r="H191" s="155" t="s">
        <v>182</v>
      </c>
      <c r="J191" s="98"/>
      <c r="K191" s="98"/>
      <c r="L191" s="98"/>
      <c r="M191" s="98"/>
      <c r="N191" s="98"/>
      <c r="O191" s="98"/>
      <c r="P191" s="154"/>
      <c r="Q191" s="154"/>
      <c r="R191" s="154"/>
      <c r="S191" s="154"/>
      <c r="T191" s="154"/>
      <c r="U191" s="154"/>
    </row>
    <row r="192" spans="1:21" s="42" customFormat="1" ht="12.6" customHeight="1" x14ac:dyDescent="0.3">
      <c r="A192" s="280"/>
      <c r="B192" s="153" t="s">
        <v>24</v>
      </c>
      <c r="C192" s="152" t="s">
        <v>197</v>
      </c>
      <c r="D192" s="99" t="s">
        <v>197</v>
      </c>
      <c r="E192" s="99" t="s">
        <v>405</v>
      </c>
      <c r="F192" s="99" t="s">
        <v>594</v>
      </c>
      <c r="G192" s="99" t="s">
        <v>67</v>
      </c>
      <c r="H192" s="151" t="s">
        <v>495</v>
      </c>
      <c r="J192" s="98"/>
      <c r="K192" s="98"/>
      <c r="L192" s="98"/>
      <c r="M192" s="98"/>
      <c r="N192" s="98"/>
      <c r="O192" s="98"/>
    </row>
    <row r="193" spans="1:21" s="42" customFormat="1" ht="12.6" customHeight="1" x14ac:dyDescent="0.3">
      <c r="A193" s="282" t="s">
        <v>96</v>
      </c>
      <c r="B193" s="163" t="s">
        <v>11</v>
      </c>
      <c r="C193" s="162" t="s">
        <v>405</v>
      </c>
      <c r="D193" s="161" t="s">
        <v>405</v>
      </c>
      <c r="E193" s="161" t="s">
        <v>26</v>
      </c>
      <c r="F193" s="161" t="s">
        <v>755</v>
      </c>
      <c r="G193" s="161" t="s">
        <v>26</v>
      </c>
      <c r="H193" s="160" t="s">
        <v>711</v>
      </c>
      <c r="J193" s="98"/>
      <c r="K193" s="98"/>
      <c r="L193" s="98"/>
      <c r="M193" s="98"/>
      <c r="N193" s="98"/>
      <c r="O193" s="98"/>
      <c r="P193" s="154"/>
      <c r="Q193" s="154"/>
      <c r="R193" s="154"/>
      <c r="S193" s="154"/>
      <c r="T193" s="154"/>
      <c r="U193" s="154"/>
    </row>
    <row r="194" spans="1:21" s="42" customFormat="1" ht="12.6" customHeight="1" x14ac:dyDescent="0.3">
      <c r="A194" s="280"/>
      <c r="B194" s="159" t="s">
        <v>10</v>
      </c>
      <c r="C194" s="157" t="s">
        <v>754</v>
      </c>
      <c r="D194" s="156" t="s">
        <v>754</v>
      </c>
      <c r="E194" s="156" t="s">
        <v>26</v>
      </c>
      <c r="F194" s="156" t="s">
        <v>753</v>
      </c>
      <c r="G194" s="156" t="s">
        <v>26</v>
      </c>
      <c r="H194" s="155" t="s">
        <v>412</v>
      </c>
      <c r="J194" s="98"/>
      <c r="K194" s="98"/>
      <c r="L194" s="98"/>
      <c r="M194" s="98"/>
      <c r="N194" s="98"/>
      <c r="O194" s="98"/>
      <c r="P194" s="154"/>
      <c r="Q194" s="154"/>
      <c r="R194" s="154"/>
      <c r="S194" s="154"/>
      <c r="T194" s="154"/>
      <c r="U194" s="154"/>
    </row>
    <row r="195" spans="1:21" s="42" customFormat="1" ht="12.6" customHeight="1" x14ac:dyDescent="0.3">
      <c r="A195" s="280"/>
      <c r="B195" s="158" t="s">
        <v>8</v>
      </c>
      <c r="C195" s="157" t="s">
        <v>542</v>
      </c>
      <c r="D195" s="156" t="s">
        <v>542</v>
      </c>
      <c r="E195" s="156" t="s">
        <v>26</v>
      </c>
      <c r="F195" s="156" t="s">
        <v>752</v>
      </c>
      <c r="G195" s="156" t="s">
        <v>26</v>
      </c>
      <c r="H195" s="155" t="s">
        <v>751</v>
      </c>
      <c r="J195" s="98"/>
      <c r="K195" s="98"/>
      <c r="L195" s="98"/>
      <c r="M195" s="98"/>
      <c r="N195" s="98"/>
      <c r="O195" s="98"/>
      <c r="P195" s="154"/>
      <c r="Q195" s="154"/>
      <c r="R195" s="154"/>
      <c r="S195" s="154"/>
      <c r="T195" s="154"/>
      <c r="U195" s="154"/>
    </row>
    <row r="196" spans="1:21" s="42" customFormat="1" ht="12.6" customHeight="1" x14ac:dyDescent="0.3">
      <c r="A196" s="280"/>
      <c r="B196" s="153" t="s">
        <v>25</v>
      </c>
      <c r="C196" s="157" t="s">
        <v>750</v>
      </c>
      <c r="D196" s="156" t="s">
        <v>750</v>
      </c>
      <c r="E196" s="156" t="s">
        <v>67</v>
      </c>
      <c r="F196" s="156" t="s">
        <v>749</v>
      </c>
      <c r="G196" s="156" t="s">
        <v>67</v>
      </c>
      <c r="H196" s="155" t="s">
        <v>718</v>
      </c>
      <c r="J196" s="98"/>
      <c r="K196" s="98"/>
      <c r="L196" s="98"/>
      <c r="M196" s="98"/>
      <c r="N196" s="98"/>
      <c r="O196" s="98"/>
      <c r="P196" s="154"/>
      <c r="Q196" s="154"/>
      <c r="R196" s="154"/>
      <c r="S196" s="154"/>
      <c r="T196" s="154"/>
      <c r="U196" s="154"/>
    </row>
    <row r="197" spans="1:21" s="42" customFormat="1" ht="12.6" customHeight="1" x14ac:dyDescent="0.3">
      <c r="A197" s="280"/>
      <c r="B197" s="153" t="s">
        <v>24</v>
      </c>
      <c r="C197" s="152" t="s">
        <v>721</v>
      </c>
      <c r="D197" s="99" t="s">
        <v>721</v>
      </c>
      <c r="E197" s="99" t="s">
        <v>67</v>
      </c>
      <c r="F197" s="99" t="s">
        <v>748</v>
      </c>
      <c r="G197" s="99" t="s">
        <v>67</v>
      </c>
      <c r="H197" s="151" t="s">
        <v>695</v>
      </c>
      <c r="J197" s="98"/>
      <c r="K197" s="98"/>
      <c r="L197" s="98"/>
      <c r="M197" s="98"/>
      <c r="N197" s="98"/>
      <c r="O197" s="98"/>
    </row>
    <row r="198" spans="1:21" s="42" customFormat="1" ht="12.6" customHeight="1" x14ac:dyDescent="0.3">
      <c r="A198" s="282" t="s">
        <v>97</v>
      </c>
      <c r="B198" s="163" t="s">
        <v>11</v>
      </c>
      <c r="C198" s="162" t="s">
        <v>385</v>
      </c>
      <c r="D198" s="161" t="s">
        <v>492</v>
      </c>
      <c r="E198" s="161" t="s">
        <v>26</v>
      </c>
      <c r="F198" s="161" t="s">
        <v>473</v>
      </c>
      <c r="G198" s="161" t="s">
        <v>26</v>
      </c>
      <c r="H198" s="160" t="s">
        <v>747</v>
      </c>
      <c r="J198" s="98"/>
      <c r="K198" s="98"/>
      <c r="L198" s="98"/>
      <c r="M198" s="98"/>
      <c r="N198" s="98"/>
      <c r="O198" s="98"/>
      <c r="P198" s="154"/>
      <c r="Q198" s="154"/>
      <c r="R198" s="154"/>
      <c r="S198" s="154"/>
      <c r="T198" s="154"/>
      <c r="U198" s="154"/>
    </row>
    <row r="199" spans="1:21" s="42" customFormat="1" ht="12.6" customHeight="1" x14ac:dyDescent="0.3">
      <c r="A199" s="280"/>
      <c r="B199" s="159" t="s">
        <v>10</v>
      </c>
      <c r="C199" s="157" t="s">
        <v>366</v>
      </c>
      <c r="D199" s="156" t="s">
        <v>366</v>
      </c>
      <c r="E199" s="156" t="s">
        <v>26</v>
      </c>
      <c r="F199" s="156" t="s">
        <v>746</v>
      </c>
      <c r="G199" s="156" t="s">
        <v>26</v>
      </c>
      <c r="H199" s="155" t="s">
        <v>745</v>
      </c>
      <c r="J199" s="98"/>
      <c r="K199" s="98"/>
      <c r="L199" s="98"/>
      <c r="M199" s="98"/>
      <c r="N199" s="98"/>
      <c r="O199" s="98"/>
      <c r="P199" s="154"/>
      <c r="Q199" s="154"/>
      <c r="R199" s="154"/>
      <c r="S199" s="154"/>
      <c r="T199" s="154"/>
      <c r="U199" s="154"/>
    </row>
    <row r="200" spans="1:21" s="42" customFormat="1" ht="12.6" customHeight="1" x14ac:dyDescent="0.3">
      <c r="A200" s="280"/>
      <c r="B200" s="158" t="s">
        <v>8</v>
      </c>
      <c r="C200" s="157" t="s">
        <v>635</v>
      </c>
      <c r="D200" s="156" t="s">
        <v>635</v>
      </c>
      <c r="E200" s="156" t="s">
        <v>26</v>
      </c>
      <c r="F200" s="156" t="s">
        <v>744</v>
      </c>
      <c r="G200" s="156" t="s">
        <v>26</v>
      </c>
      <c r="H200" s="155" t="s">
        <v>274</v>
      </c>
      <c r="J200" s="98"/>
      <c r="K200" s="98"/>
      <c r="L200" s="98"/>
      <c r="M200" s="98"/>
      <c r="N200" s="98"/>
      <c r="O200" s="98"/>
      <c r="P200" s="154"/>
      <c r="Q200" s="154"/>
      <c r="R200" s="154"/>
      <c r="S200" s="154"/>
      <c r="T200" s="154"/>
      <c r="U200" s="154"/>
    </row>
    <row r="201" spans="1:21" s="42" customFormat="1" ht="12.6" customHeight="1" x14ac:dyDescent="0.3">
      <c r="A201" s="280"/>
      <c r="B201" s="153" t="s">
        <v>25</v>
      </c>
      <c r="C201" s="157" t="s">
        <v>247</v>
      </c>
      <c r="D201" s="156" t="s">
        <v>247</v>
      </c>
      <c r="E201" s="156" t="s">
        <v>67</v>
      </c>
      <c r="F201" s="156" t="s">
        <v>743</v>
      </c>
      <c r="G201" s="156" t="s">
        <v>67</v>
      </c>
      <c r="H201" s="155" t="s">
        <v>646</v>
      </c>
      <c r="J201" s="98"/>
      <c r="K201" s="98"/>
      <c r="L201" s="98"/>
      <c r="M201" s="98"/>
      <c r="N201" s="98"/>
      <c r="O201" s="98"/>
      <c r="P201" s="154"/>
      <c r="Q201" s="154"/>
      <c r="R201" s="154"/>
      <c r="S201" s="154"/>
      <c r="T201" s="154"/>
      <c r="U201" s="154"/>
    </row>
    <row r="202" spans="1:21" s="42" customFormat="1" ht="12.6" customHeight="1" x14ac:dyDescent="0.3">
      <c r="A202" s="280"/>
      <c r="B202" s="153" t="s">
        <v>24</v>
      </c>
      <c r="C202" s="152" t="s">
        <v>502</v>
      </c>
      <c r="D202" s="99" t="s">
        <v>502</v>
      </c>
      <c r="E202" s="99" t="s">
        <v>67</v>
      </c>
      <c r="F202" s="99" t="s">
        <v>618</v>
      </c>
      <c r="G202" s="99" t="s">
        <v>67</v>
      </c>
      <c r="H202" s="151" t="s">
        <v>742</v>
      </c>
      <c r="J202" s="98"/>
      <c r="K202" s="98"/>
      <c r="L202" s="98"/>
      <c r="M202" s="98"/>
      <c r="N202" s="98"/>
      <c r="O202" s="98"/>
    </row>
    <row r="203" spans="1:21" s="42" customFormat="1" ht="12.6" customHeight="1" x14ac:dyDescent="0.3">
      <c r="A203" s="282" t="s">
        <v>98</v>
      </c>
      <c r="B203" s="163" t="s">
        <v>11</v>
      </c>
      <c r="C203" s="162" t="s">
        <v>249</v>
      </c>
      <c r="D203" s="161" t="s">
        <v>487</v>
      </c>
      <c r="E203" s="161" t="s">
        <v>26</v>
      </c>
      <c r="F203" s="161" t="s">
        <v>741</v>
      </c>
      <c r="G203" s="161" t="s">
        <v>26</v>
      </c>
      <c r="H203" s="160" t="s">
        <v>347</v>
      </c>
      <c r="J203" s="98"/>
      <c r="K203" s="98"/>
      <c r="L203" s="98"/>
      <c r="M203" s="98"/>
      <c r="N203" s="98"/>
      <c r="O203" s="98"/>
      <c r="P203" s="154"/>
      <c r="Q203" s="154"/>
      <c r="R203" s="154"/>
      <c r="S203" s="154"/>
      <c r="T203" s="154"/>
      <c r="U203" s="154"/>
    </row>
    <row r="204" spans="1:21" s="42" customFormat="1" ht="12.6" customHeight="1" x14ac:dyDescent="0.3">
      <c r="A204" s="283"/>
      <c r="B204" s="159" t="s">
        <v>10</v>
      </c>
      <c r="C204" s="157" t="s">
        <v>466</v>
      </c>
      <c r="D204" s="156" t="s">
        <v>712</v>
      </c>
      <c r="E204" s="156" t="s">
        <v>26</v>
      </c>
      <c r="F204" s="156" t="s">
        <v>371</v>
      </c>
      <c r="G204" s="156" t="s">
        <v>26</v>
      </c>
      <c r="H204" s="155" t="s">
        <v>481</v>
      </c>
      <c r="J204" s="98"/>
      <c r="K204" s="98"/>
      <c r="L204" s="98"/>
      <c r="M204" s="98"/>
      <c r="N204" s="98"/>
      <c r="O204" s="98"/>
      <c r="P204" s="154"/>
      <c r="Q204" s="154"/>
      <c r="R204" s="154"/>
      <c r="S204" s="154"/>
      <c r="T204" s="154"/>
      <c r="U204" s="154"/>
    </row>
    <row r="205" spans="1:21" s="42" customFormat="1" ht="12.6" customHeight="1" x14ac:dyDescent="0.3">
      <c r="A205" s="280"/>
      <c r="B205" s="158" t="s">
        <v>8</v>
      </c>
      <c r="C205" s="157" t="s">
        <v>740</v>
      </c>
      <c r="D205" s="156" t="s">
        <v>656</v>
      </c>
      <c r="E205" s="156" t="s">
        <v>68</v>
      </c>
      <c r="F205" s="156" t="s">
        <v>739</v>
      </c>
      <c r="G205" s="156" t="s">
        <v>26</v>
      </c>
      <c r="H205" s="155" t="s">
        <v>580</v>
      </c>
      <c r="J205" s="98"/>
      <c r="K205" s="98"/>
      <c r="L205" s="98"/>
      <c r="M205" s="98"/>
      <c r="N205" s="98"/>
      <c r="O205" s="98"/>
      <c r="P205" s="154"/>
      <c r="Q205" s="154"/>
      <c r="R205" s="154"/>
      <c r="S205" s="154"/>
      <c r="T205" s="154"/>
      <c r="U205" s="154"/>
    </row>
    <row r="206" spans="1:21" s="42" customFormat="1" ht="12.6" customHeight="1" x14ac:dyDescent="0.3">
      <c r="A206" s="280"/>
      <c r="B206" s="153" t="s">
        <v>25</v>
      </c>
      <c r="C206" s="157" t="s">
        <v>738</v>
      </c>
      <c r="D206" s="156" t="s">
        <v>362</v>
      </c>
      <c r="E206" s="156" t="s">
        <v>67</v>
      </c>
      <c r="F206" s="156" t="s">
        <v>67</v>
      </c>
      <c r="G206" s="156" t="s">
        <v>67</v>
      </c>
      <c r="H206" s="155" t="s">
        <v>599</v>
      </c>
      <c r="J206" s="98"/>
      <c r="K206" s="98"/>
      <c r="L206" s="98"/>
      <c r="M206" s="98"/>
      <c r="N206" s="98"/>
      <c r="O206" s="98"/>
      <c r="P206" s="154"/>
      <c r="Q206" s="154"/>
      <c r="R206" s="154"/>
      <c r="S206" s="154"/>
      <c r="T206" s="154"/>
      <c r="U206" s="154"/>
    </row>
    <row r="207" spans="1:21" s="42" customFormat="1" ht="12.6" customHeight="1" x14ac:dyDescent="0.3">
      <c r="A207" s="280"/>
      <c r="B207" s="153" t="s">
        <v>24</v>
      </c>
      <c r="C207" s="152" t="s">
        <v>548</v>
      </c>
      <c r="D207" s="99" t="s">
        <v>737</v>
      </c>
      <c r="E207" s="99" t="s">
        <v>67</v>
      </c>
      <c r="F207" s="99" t="s">
        <v>67</v>
      </c>
      <c r="G207" s="99" t="s">
        <v>67</v>
      </c>
      <c r="H207" s="151" t="s">
        <v>736</v>
      </c>
      <c r="J207" s="98"/>
      <c r="K207" s="98"/>
      <c r="L207" s="98"/>
      <c r="M207" s="98"/>
      <c r="N207" s="98"/>
      <c r="O207" s="98"/>
    </row>
    <row r="208" spans="1:21" s="42" customFormat="1" ht="12.6" customHeight="1" x14ac:dyDescent="0.3">
      <c r="A208" s="282" t="s">
        <v>99</v>
      </c>
      <c r="B208" s="163" t="s">
        <v>11</v>
      </c>
      <c r="C208" s="162" t="s">
        <v>632</v>
      </c>
      <c r="D208" s="161" t="s">
        <v>227</v>
      </c>
      <c r="E208" s="161" t="s">
        <v>613</v>
      </c>
      <c r="F208" s="161" t="s">
        <v>735</v>
      </c>
      <c r="G208" s="161" t="s">
        <v>26</v>
      </c>
      <c r="H208" s="160" t="s">
        <v>734</v>
      </c>
      <c r="J208" s="98"/>
      <c r="K208" s="98"/>
      <c r="L208" s="98"/>
      <c r="M208" s="98"/>
      <c r="N208" s="98"/>
      <c r="O208" s="98"/>
      <c r="P208" s="154"/>
      <c r="Q208" s="154"/>
      <c r="R208" s="154"/>
      <c r="S208" s="154"/>
      <c r="T208" s="154"/>
      <c r="U208" s="154"/>
    </row>
    <row r="209" spans="1:21" s="42" customFormat="1" ht="12.6" customHeight="1" x14ac:dyDescent="0.3">
      <c r="A209" s="280"/>
      <c r="B209" s="159" t="s">
        <v>10</v>
      </c>
      <c r="C209" s="157" t="s">
        <v>340</v>
      </c>
      <c r="D209" s="156" t="s">
        <v>657</v>
      </c>
      <c r="E209" s="156" t="s">
        <v>234</v>
      </c>
      <c r="F209" s="156" t="s">
        <v>733</v>
      </c>
      <c r="G209" s="156" t="s">
        <v>26</v>
      </c>
      <c r="H209" s="155" t="s">
        <v>412</v>
      </c>
      <c r="J209" s="98"/>
      <c r="K209" s="98"/>
      <c r="L209" s="98"/>
      <c r="M209" s="98"/>
      <c r="N209" s="98"/>
      <c r="O209" s="98"/>
      <c r="P209" s="154"/>
      <c r="Q209" s="154"/>
      <c r="R209" s="154"/>
      <c r="S209" s="154"/>
      <c r="T209" s="154"/>
      <c r="U209" s="154"/>
    </row>
    <row r="210" spans="1:21" s="42" customFormat="1" ht="12.6" customHeight="1" x14ac:dyDescent="0.3">
      <c r="A210" s="280"/>
      <c r="B210" s="158" t="s">
        <v>8</v>
      </c>
      <c r="C210" s="157" t="s">
        <v>567</v>
      </c>
      <c r="D210" s="156" t="s">
        <v>303</v>
      </c>
      <c r="E210" s="156" t="s">
        <v>501</v>
      </c>
      <c r="F210" s="156" t="s">
        <v>536</v>
      </c>
      <c r="G210" s="156" t="s">
        <v>26</v>
      </c>
      <c r="H210" s="155" t="s">
        <v>732</v>
      </c>
      <c r="J210" s="98"/>
      <c r="K210" s="98"/>
      <c r="L210" s="98"/>
      <c r="M210" s="98"/>
      <c r="N210" s="98"/>
      <c r="O210" s="98"/>
      <c r="P210" s="154"/>
      <c r="Q210" s="154"/>
      <c r="R210" s="154"/>
      <c r="S210" s="154"/>
      <c r="T210" s="154"/>
      <c r="U210" s="154"/>
    </row>
    <row r="211" spans="1:21" s="42" customFormat="1" ht="12.6" customHeight="1" x14ac:dyDescent="0.3">
      <c r="A211" s="280"/>
      <c r="B211" s="153" t="s">
        <v>25</v>
      </c>
      <c r="C211" s="157" t="s">
        <v>228</v>
      </c>
      <c r="D211" s="156" t="s">
        <v>449</v>
      </c>
      <c r="E211" s="156" t="s">
        <v>571</v>
      </c>
      <c r="F211" s="156" t="s">
        <v>731</v>
      </c>
      <c r="G211" s="156" t="s">
        <v>67</v>
      </c>
      <c r="H211" s="155" t="s">
        <v>730</v>
      </c>
      <c r="J211" s="98"/>
      <c r="K211" s="98"/>
      <c r="L211" s="98"/>
      <c r="M211" s="98"/>
      <c r="N211" s="98"/>
      <c r="O211" s="98"/>
      <c r="P211" s="154"/>
      <c r="Q211" s="154"/>
      <c r="R211" s="154"/>
      <c r="S211" s="154"/>
      <c r="T211" s="154"/>
      <c r="U211" s="154"/>
    </row>
    <row r="212" spans="1:21" s="42" customFormat="1" ht="12.6" customHeight="1" x14ac:dyDescent="0.3">
      <c r="A212" s="280"/>
      <c r="B212" s="153" t="s">
        <v>24</v>
      </c>
      <c r="C212" s="152" t="s">
        <v>577</v>
      </c>
      <c r="D212" s="99" t="s">
        <v>395</v>
      </c>
      <c r="E212" s="99" t="s">
        <v>729</v>
      </c>
      <c r="F212" s="99" t="s">
        <v>728</v>
      </c>
      <c r="G212" s="99" t="s">
        <v>67</v>
      </c>
      <c r="H212" s="151" t="s">
        <v>714</v>
      </c>
      <c r="J212" s="98"/>
      <c r="K212" s="98"/>
      <c r="L212" s="98"/>
      <c r="M212" s="98"/>
      <c r="N212" s="98"/>
      <c r="O212" s="98"/>
    </row>
    <row r="213" spans="1:21" s="42" customFormat="1" ht="12.6" customHeight="1" x14ac:dyDescent="0.3">
      <c r="A213" s="282" t="s">
        <v>100</v>
      </c>
      <c r="B213" s="163" t="s">
        <v>11</v>
      </c>
      <c r="C213" s="162" t="s">
        <v>228</v>
      </c>
      <c r="D213" s="161" t="s">
        <v>197</v>
      </c>
      <c r="E213" s="161" t="s">
        <v>343</v>
      </c>
      <c r="F213" s="161" t="s">
        <v>727</v>
      </c>
      <c r="G213" s="161" t="s">
        <v>26</v>
      </c>
      <c r="H213" s="160" t="s">
        <v>726</v>
      </c>
      <c r="J213" s="98"/>
      <c r="K213" s="98"/>
      <c r="L213" s="98"/>
      <c r="M213" s="98"/>
      <c r="N213" s="98"/>
      <c r="O213" s="98"/>
      <c r="P213" s="154"/>
      <c r="Q213" s="154"/>
      <c r="R213" s="154"/>
      <c r="S213" s="154"/>
      <c r="T213" s="154"/>
      <c r="U213" s="154"/>
    </row>
    <row r="214" spans="1:21" s="42" customFormat="1" ht="12.6" customHeight="1" x14ac:dyDescent="0.3">
      <c r="A214" s="280"/>
      <c r="B214" s="159" t="s">
        <v>10</v>
      </c>
      <c r="C214" s="157" t="s">
        <v>595</v>
      </c>
      <c r="D214" s="156" t="s">
        <v>725</v>
      </c>
      <c r="E214" s="156" t="s">
        <v>542</v>
      </c>
      <c r="F214" s="156" t="s">
        <v>724</v>
      </c>
      <c r="G214" s="156" t="s">
        <v>26</v>
      </c>
      <c r="H214" s="155" t="s">
        <v>270</v>
      </c>
      <c r="J214" s="98"/>
      <c r="K214" s="98"/>
      <c r="L214" s="98"/>
      <c r="M214" s="98"/>
      <c r="N214" s="98"/>
      <c r="O214" s="98"/>
      <c r="P214" s="154"/>
      <c r="Q214" s="154"/>
      <c r="R214" s="154"/>
      <c r="S214" s="154"/>
      <c r="T214" s="154"/>
      <c r="U214" s="154"/>
    </row>
    <row r="215" spans="1:21" s="42" customFormat="1" ht="12.6" customHeight="1" x14ac:dyDescent="0.3">
      <c r="A215" s="280"/>
      <c r="B215" s="158" t="s">
        <v>8</v>
      </c>
      <c r="C215" s="157" t="s">
        <v>302</v>
      </c>
      <c r="D215" s="156" t="s">
        <v>211</v>
      </c>
      <c r="E215" s="156" t="s">
        <v>550</v>
      </c>
      <c r="F215" s="156" t="s">
        <v>723</v>
      </c>
      <c r="G215" s="156" t="s">
        <v>26</v>
      </c>
      <c r="H215" s="155" t="s">
        <v>722</v>
      </c>
      <c r="J215" s="98"/>
      <c r="K215" s="98"/>
      <c r="L215" s="98"/>
      <c r="M215" s="98"/>
      <c r="N215" s="98"/>
      <c r="O215" s="98"/>
      <c r="P215" s="154"/>
      <c r="Q215" s="154"/>
      <c r="R215" s="154"/>
      <c r="S215" s="154"/>
      <c r="T215" s="154"/>
      <c r="U215" s="154"/>
    </row>
    <row r="216" spans="1:21" s="42" customFormat="1" ht="12.6" customHeight="1" x14ac:dyDescent="0.3">
      <c r="A216" s="280"/>
      <c r="B216" s="153" t="s">
        <v>25</v>
      </c>
      <c r="C216" s="157" t="s">
        <v>177</v>
      </c>
      <c r="D216" s="156" t="s">
        <v>710</v>
      </c>
      <c r="E216" s="156" t="s">
        <v>381</v>
      </c>
      <c r="F216" s="156" t="s">
        <v>223</v>
      </c>
      <c r="G216" s="156" t="s">
        <v>68</v>
      </c>
      <c r="H216" s="155" t="s">
        <v>721</v>
      </c>
      <c r="J216" s="98"/>
      <c r="K216" s="98"/>
      <c r="L216" s="98"/>
      <c r="M216" s="98"/>
      <c r="N216" s="98"/>
      <c r="O216" s="98"/>
      <c r="P216" s="154"/>
      <c r="Q216" s="154"/>
      <c r="R216" s="154"/>
      <c r="S216" s="154"/>
      <c r="T216" s="154"/>
      <c r="U216" s="154"/>
    </row>
    <row r="217" spans="1:21" s="42" customFormat="1" ht="12.6" customHeight="1" x14ac:dyDescent="0.3">
      <c r="A217" s="280"/>
      <c r="B217" s="153" t="s">
        <v>24</v>
      </c>
      <c r="C217" s="152" t="s">
        <v>657</v>
      </c>
      <c r="D217" s="99" t="s">
        <v>720</v>
      </c>
      <c r="E217" s="99" t="s">
        <v>293</v>
      </c>
      <c r="F217" s="99" t="s">
        <v>719</v>
      </c>
      <c r="G217" s="99" t="s">
        <v>68</v>
      </c>
      <c r="H217" s="151" t="s">
        <v>251</v>
      </c>
      <c r="J217" s="98"/>
      <c r="K217" s="98"/>
      <c r="L217" s="98"/>
      <c r="M217" s="98"/>
      <c r="N217" s="98"/>
      <c r="O217" s="98"/>
    </row>
    <row r="218" spans="1:21" s="42" customFormat="1" ht="12.6" customHeight="1" x14ac:dyDescent="0.3">
      <c r="A218" s="282" t="s">
        <v>101</v>
      </c>
      <c r="B218" s="163" t="s">
        <v>11</v>
      </c>
      <c r="C218" s="162" t="s">
        <v>385</v>
      </c>
      <c r="D218" s="161" t="s">
        <v>422</v>
      </c>
      <c r="E218" s="161" t="s">
        <v>203</v>
      </c>
      <c r="F218" s="161" t="s">
        <v>718</v>
      </c>
      <c r="G218" s="161" t="s">
        <v>26</v>
      </c>
      <c r="H218" s="160" t="s">
        <v>251</v>
      </c>
      <c r="J218" s="98"/>
      <c r="K218" s="98"/>
      <c r="L218" s="98"/>
      <c r="M218" s="98"/>
      <c r="N218" s="98"/>
      <c r="O218" s="98"/>
      <c r="P218" s="154"/>
      <c r="Q218" s="154"/>
      <c r="R218" s="154"/>
      <c r="S218" s="154"/>
      <c r="T218" s="154"/>
      <c r="U218" s="154"/>
    </row>
    <row r="219" spans="1:21" s="42" customFormat="1" ht="12.6" customHeight="1" x14ac:dyDescent="0.3">
      <c r="A219" s="280"/>
      <c r="B219" s="159" t="s">
        <v>10</v>
      </c>
      <c r="C219" s="157" t="s">
        <v>635</v>
      </c>
      <c r="D219" s="156" t="s">
        <v>717</v>
      </c>
      <c r="E219" s="156" t="s">
        <v>716</v>
      </c>
      <c r="F219" s="156" t="s">
        <v>715</v>
      </c>
      <c r="G219" s="156" t="s">
        <v>26</v>
      </c>
      <c r="H219" s="155" t="s">
        <v>627</v>
      </c>
      <c r="J219" s="98"/>
      <c r="K219" s="98"/>
      <c r="L219" s="98"/>
      <c r="M219" s="98"/>
      <c r="N219" s="98"/>
      <c r="O219" s="98"/>
      <c r="P219" s="154"/>
      <c r="Q219" s="154"/>
      <c r="R219" s="154"/>
      <c r="S219" s="154"/>
      <c r="T219" s="154"/>
      <c r="U219" s="154"/>
    </row>
    <row r="220" spans="1:21" s="42" customFormat="1" ht="12.6" customHeight="1" x14ac:dyDescent="0.3">
      <c r="A220" s="280"/>
      <c r="B220" s="158" t="s">
        <v>8</v>
      </c>
      <c r="C220" s="157" t="s">
        <v>524</v>
      </c>
      <c r="D220" s="156" t="s">
        <v>205</v>
      </c>
      <c r="E220" s="156" t="s">
        <v>26</v>
      </c>
      <c r="F220" s="156" t="s">
        <v>714</v>
      </c>
      <c r="G220" s="156" t="s">
        <v>26</v>
      </c>
      <c r="H220" s="155" t="s">
        <v>713</v>
      </c>
      <c r="J220" s="98"/>
      <c r="K220" s="98"/>
      <c r="L220" s="98"/>
      <c r="M220" s="98"/>
      <c r="N220" s="98"/>
      <c r="O220" s="98"/>
      <c r="P220" s="154"/>
      <c r="Q220" s="154"/>
      <c r="R220" s="154"/>
      <c r="S220" s="154"/>
      <c r="T220" s="154"/>
      <c r="U220" s="154"/>
    </row>
    <row r="221" spans="1:21" s="42" customFormat="1" ht="12.6" customHeight="1" x14ac:dyDescent="0.3">
      <c r="A221" s="280"/>
      <c r="B221" s="153" t="s">
        <v>25</v>
      </c>
      <c r="C221" s="157" t="s">
        <v>712</v>
      </c>
      <c r="D221" s="156" t="s">
        <v>656</v>
      </c>
      <c r="E221" s="156" t="s">
        <v>260</v>
      </c>
      <c r="F221" s="156" t="s">
        <v>568</v>
      </c>
      <c r="G221" s="156" t="s">
        <v>67</v>
      </c>
      <c r="H221" s="155" t="s">
        <v>420</v>
      </c>
      <c r="J221" s="98"/>
      <c r="K221" s="98"/>
      <c r="L221" s="98"/>
      <c r="M221" s="98"/>
      <c r="N221" s="98"/>
      <c r="O221" s="98"/>
      <c r="P221" s="154"/>
      <c r="Q221" s="154"/>
      <c r="R221" s="154"/>
      <c r="S221" s="154"/>
      <c r="T221" s="154"/>
      <c r="U221" s="154"/>
    </row>
    <row r="222" spans="1:21" s="42" customFormat="1" ht="12.6" customHeight="1" x14ac:dyDescent="0.3">
      <c r="A222" s="280"/>
      <c r="B222" s="153" t="s">
        <v>24</v>
      </c>
      <c r="C222" s="152" t="s">
        <v>235</v>
      </c>
      <c r="D222" s="99" t="s">
        <v>235</v>
      </c>
      <c r="E222" s="99" t="s">
        <v>68</v>
      </c>
      <c r="F222" s="99" t="s">
        <v>711</v>
      </c>
      <c r="G222" s="99" t="s">
        <v>67</v>
      </c>
      <c r="H222" s="151" t="s">
        <v>220</v>
      </c>
      <c r="J222" s="98"/>
      <c r="K222" s="98"/>
      <c r="L222" s="98"/>
      <c r="M222" s="98"/>
      <c r="N222" s="98"/>
      <c r="O222" s="98"/>
    </row>
    <row r="223" spans="1:21" s="42" customFormat="1" ht="12.6" customHeight="1" x14ac:dyDescent="0.3">
      <c r="A223" s="282" t="s">
        <v>102</v>
      </c>
      <c r="B223" s="163" t="s">
        <v>11</v>
      </c>
      <c r="C223" s="162" t="s">
        <v>710</v>
      </c>
      <c r="D223" s="161" t="s">
        <v>302</v>
      </c>
      <c r="E223" s="161" t="s">
        <v>68</v>
      </c>
      <c r="F223" s="161" t="s">
        <v>709</v>
      </c>
      <c r="G223" s="161" t="s">
        <v>26</v>
      </c>
      <c r="H223" s="160" t="s">
        <v>625</v>
      </c>
      <c r="J223" s="98"/>
      <c r="K223" s="98"/>
      <c r="L223" s="98"/>
      <c r="M223" s="98"/>
      <c r="N223" s="98"/>
      <c r="O223" s="98"/>
      <c r="P223" s="154"/>
      <c r="Q223" s="154"/>
      <c r="R223" s="154"/>
      <c r="S223" s="154"/>
      <c r="T223" s="154"/>
      <c r="U223" s="154"/>
    </row>
    <row r="224" spans="1:21" s="42" customFormat="1" ht="12.6" customHeight="1" x14ac:dyDescent="0.3">
      <c r="A224" s="280"/>
      <c r="B224" s="159" t="s">
        <v>10</v>
      </c>
      <c r="C224" s="157" t="s">
        <v>708</v>
      </c>
      <c r="D224" s="156" t="s">
        <v>707</v>
      </c>
      <c r="E224" s="156" t="s">
        <v>290</v>
      </c>
      <c r="F224" s="156" t="s">
        <v>706</v>
      </c>
      <c r="G224" s="156" t="s">
        <v>26</v>
      </c>
      <c r="H224" s="155" t="s">
        <v>594</v>
      </c>
      <c r="J224" s="98"/>
      <c r="K224" s="98"/>
      <c r="L224" s="98"/>
      <c r="M224" s="98"/>
      <c r="N224" s="98"/>
      <c r="O224" s="98"/>
      <c r="P224" s="154"/>
      <c r="Q224" s="154"/>
      <c r="R224" s="154"/>
      <c r="S224" s="154"/>
      <c r="T224" s="154"/>
      <c r="U224" s="154"/>
    </row>
    <row r="225" spans="1:21" s="42" customFormat="1" ht="12.6" customHeight="1" x14ac:dyDescent="0.3">
      <c r="A225" s="280"/>
      <c r="B225" s="158" t="s">
        <v>8</v>
      </c>
      <c r="C225" s="157" t="s">
        <v>331</v>
      </c>
      <c r="D225" s="156" t="s">
        <v>181</v>
      </c>
      <c r="E225" s="156" t="s">
        <v>68</v>
      </c>
      <c r="F225" s="156" t="s">
        <v>469</v>
      </c>
      <c r="G225" s="156" t="s">
        <v>26</v>
      </c>
      <c r="H225" s="155" t="s">
        <v>705</v>
      </c>
      <c r="J225" s="98"/>
      <c r="K225" s="98"/>
      <c r="L225" s="98"/>
      <c r="M225" s="98"/>
      <c r="N225" s="98"/>
      <c r="O225" s="98"/>
      <c r="P225" s="154"/>
      <c r="Q225" s="154"/>
      <c r="R225" s="154"/>
      <c r="S225" s="154"/>
      <c r="T225" s="154"/>
      <c r="U225" s="154"/>
    </row>
    <row r="226" spans="1:21" s="42" customFormat="1" ht="12.6" customHeight="1" x14ac:dyDescent="0.3">
      <c r="A226" s="280"/>
      <c r="B226" s="153" t="s">
        <v>25</v>
      </c>
      <c r="C226" s="157" t="s">
        <v>340</v>
      </c>
      <c r="D226" s="156" t="s">
        <v>340</v>
      </c>
      <c r="E226" s="156" t="s">
        <v>483</v>
      </c>
      <c r="F226" s="156" t="s">
        <v>704</v>
      </c>
      <c r="G226" s="156" t="s">
        <v>67</v>
      </c>
      <c r="H226" s="155" t="s">
        <v>599</v>
      </c>
      <c r="J226" s="98"/>
      <c r="K226" s="98"/>
      <c r="L226" s="98"/>
      <c r="M226" s="98"/>
      <c r="N226" s="98"/>
      <c r="O226" s="98"/>
      <c r="P226" s="154"/>
      <c r="Q226" s="154"/>
      <c r="R226" s="154"/>
      <c r="S226" s="154"/>
      <c r="T226" s="154"/>
      <c r="U226" s="154"/>
    </row>
    <row r="227" spans="1:21" s="42" customFormat="1" ht="12.6" customHeight="1" x14ac:dyDescent="0.3">
      <c r="A227" s="280"/>
      <c r="B227" s="153" t="s">
        <v>24</v>
      </c>
      <c r="C227" s="152" t="s">
        <v>703</v>
      </c>
      <c r="D227" s="99" t="s">
        <v>703</v>
      </c>
      <c r="E227" s="99" t="s">
        <v>523</v>
      </c>
      <c r="F227" s="99" t="s">
        <v>702</v>
      </c>
      <c r="G227" s="99" t="s">
        <v>67</v>
      </c>
      <c r="H227" s="151" t="s">
        <v>545</v>
      </c>
      <c r="J227" s="98"/>
      <c r="K227" s="98"/>
      <c r="L227" s="98"/>
      <c r="M227" s="98"/>
      <c r="N227" s="98"/>
      <c r="O227" s="98"/>
    </row>
    <row r="228" spans="1:21" s="42" customFormat="1" ht="12.6" customHeight="1" x14ac:dyDescent="0.3">
      <c r="A228" s="282" t="s">
        <v>103</v>
      </c>
      <c r="B228" s="163" t="s">
        <v>11</v>
      </c>
      <c r="C228" s="162" t="s">
        <v>701</v>
      </c>
      <c r="D228" s="161" t="s">
        <v>572</v>
      </c>
      <c r="E228" s="161" t="s">
        <v>530</v>
      </c>
      <c r="F228" s="161" t="s">
        <v>700</v>
      </c>
      <c r="G228" s="161" t="s">
        <v>26</v>
      </c>
      <c r="H228" s="160" t="s">
        <v>699</v>
      </c>
      <c r="J228" s="98"/>
      <c r="K228" s="98"/>
      <c r="L228" s="98"/>
      <c r="M228" s="98"/>
      <c r="N228" s="98"/>
      <c r="O228" s="98"/>
      <c r="P228" s="154"/>
      <c r="Q228" s="154"/>
      <c r="R228" s="154"/>
      <c r="S228" s="154"/>
      <c r="T228" s="154"/>
      <c r="U228" s="154"/>
    </row>
    <row r="229" spans="1:21" s="42" customFormat="1" ht="12.6" customHeight="1" x14ac:dyDescent="0.3">
      <c r="A229" s="280"/>
      <c r="B229" s="159" t="s">
        <v>10</v>
      </c>
      <c r="C229" s="157" t="s">
        <v>191</v>
      </c>
      <c r="D229" s="156" t="s">
        <v>587</v>
      </c>
      <c r="E229" s="156" t="s">
        <v>698</v>
      </c>
      <c r="F229" s="156" t="s">
        <v>697</v>
      </c>
      <c r="G229" s="156" t="s">
        <v>26</v>
      </c>
      <c r="H229" s="155" t="s">
        <v>446</v>
      </c>
      <c r="J229" s="98"/>
      <c r="K229" s="98"/>
      <c r="L229" s="98"/>
      <c r="M229" s="98"/>
      <c r="N229" s="98"/>
      <c r="O229" s="98"/>
      <c r="P229" s="154"/>
      <c r="Q229" s="154"/>
      <c r="R229" s="154"/>
      <c r="S229" s="154"/>
      <c r="T229" s="154"/>
      <c r="U229" s="154"/>
    </row>
    <row r="230" spans="1:21" s="42" customFormat="1" ht="12.6" customHeight="1" x14ac:dyDescent="0.3">
      <c r="A230" s="280"/>
      <c r="B230" s="158" t="s">
        <v>8</v>
      </c>
      <c r="C230" s="157" t="s">
        <v>180</v>
      </c>
      <c r="D230" s="156" t="s">
        <v>660</v>
      </c>
      <c r="E230" s="156" t="s">
        <v>696</v>
      </c>
      <c r="F230" s="156" t="s">
        <v>695</v>
      </c>
      <c r="G230" s="156" t="s">
        <v>26</v>
      </c>
      <c r="H230" s="155" t="s">
        <v>657</v>
      </c>
      <c r="J230" s="98"/>
      <c r="K230" s="98"/>
      <c r="L230" s="98"/>
      <c r="M230" s="98"/>
      <c r="N230" s="98"/>
      <c r="O230" s="98"/>
      <c r="P230" s="154"/>
      <c r="Q230" s="154"/>
      <c r="R230" s="154"/>
      <c r="S230" s="154"/>
      <c r="T230" s="154"/>
      <c r="U230" s="154"/>
    </row>
    <row r="231" spans="1:21" s="42" customFormat="1" ht="12.6" customHeight="1" x14ac:dyDescent="0.3">
      <c r="A231" s="280"/>
      <c r="B231" s="153" t="s">
        <v>25</v>
      </c>
      <c r="C231" s="157" t="s">
        <v>694</v>
      </c>
      <c r="D231" s="156" t="s">
        <v>693</v>
      </c>
      <c r="E231" s="156" t="s">
        <v>199</v>
      </c>
      <c r="F231" s="156" t="s">
        <v>692</v>
      </c>
      <c r="G231" s="156" t="s">
        <v>67</v>
      </c>
      <c r="H231" s="155" t="s">
        <v>279</v>
      </c>
      <c r="J231" s="98"/>
      <c r="K231" s="98"/>
      <c r="L231" s="98"/>
      <c r="M231" s="98"/>
      <c r="N231" s="98"/>
      <c r="O231" s="98"/>
      <c r="P231" s="154"/>
      <c r="Q231" s="154"/>
      <c r="R231" s="154"/>
      <c r="S231" s="154"/>
      <c r="T231" s="154"/>
      <c r="U231" s="154"/>
    </row>
    <row r="232" spans="1:21" s="42" customFormat="1" ht="12.6" customHeight="1" x14ac:dyDescent="0.3">
      <c r="A232" s="280"/>
      <c r="B232" s="153" t="s">
        <v>24</v>
      </c>
      <c r="C232" s="152" t="s">
        <v>691</v>
      </c>
      <c r="D232" s="99" t="s">
        <v>691</v>
      </c>
      <c r="E232" s="99" t="s">
        <v>690</v>
      </c>
      <c r="F232" s="99" t="s">
        <v>689</v>
      </c>
      <c r="G232" s="99" t="s">
        <v>688</v>
      </c>
      <c r="H232" s="151" t="s">
        <v>260</v>
      </c>
      <c r="J232" s="98"/>
      <c r="K232" s="98"/>
      <c r="L232" s="98"/>
      <c r="M232" s="98"/>
      <c r="N232" s="98"/>
      <c r="O232" s="98"/>
    </row>
    <row r="233" spans="1:21" s="42" customFormat="1" ht="12.6" customHeight="1" x14ac:dyDescent="0.3">
      <c r="A233" s="282" t="s">
        <v>104</v>
      </c>
      <c r="B233" s="163" t="s">
        <v>11</v>
      </c>
      <c r="C233" s="162" t="s">
        <v>187</v>
      </c>
      <c r="D233" s="161" t="s">
        <v>187</v>
      </c>
      <c r="E233" s="161" t="s">
        <v>26</v>
      </c>
      <c r="F233" s="161" t="s">
        <v>687</v>
      </c>
      <c r="G233" s="161" t="s">
        <v>26</v>
      </c>
      <c r="H233" s="160" t="s">
        <v>686</v>
      </c>
      <c r="J233" s="98"/>
      <c r="K233" s="98"/>
      <c r="L233" s="98"/>
      <c r="M233" s="98"/>
      <c r="N233" s="98"/>
      <c r="O233" s="98"/>
      <c r="P233" s="154"/>
      <c r="Q233" s="154"/>
      <c r="R233" s="154"/>
      <c r="S233" s="154"/>
      <c r="T233" s="154"/>
      <c r="U233" s="154"/>
    </row>
    <row r="234" spans="1:21" s="42" customFormat="1" ht="12.6" customHeight="1" x14ac:dyDescent="0.3">
      <c r="A234" s="280"/>
      <c r="B234" s="159" t="s">
        <v>10</v>
      </c>
      <c r="C234" s="157" t="s">
        <v>201</v>
      </c>
      <c r="D234" s="156" t="s">
        <v>201</v>
      </c>
      <c r="E234" s="156" t="s">
        <v>26</v>
      </c>
      <c r="F234" s="156" t="s">
        <v>685</v>
      </c>
      <c r="G234" s="156" t="s">
        <v>26</v>
      </c>
      <c r="H234" s="155" t="s">
        <v>684</v>
      </c>
      <c r="J234" s="98"/>
      <c r="K234" s="98"/>
      <c r="L234" s="98"/>
      <c r="M234" s="98"/>
      <c r="N234" s="98"/>
      <c r="O234" s="98"/>
      <c r="P234" s="154"/>
      <c r="Q234" s="154"/>
      <c r="R234" s="154"/>
      <c r="S234" s="154"/>
      <c r="T234" s="154"/>
      <c r="U234" s="154"/>
    </row>
    <row r="235" spans="1:21" s="42" customFormat="1" ht="12.6" customHeight="1" x14ac:dyDescent="0.3">
      <c r="A235" s="280"/>
      <c r="B235" s="158" t="s">
        <v>8</v>
      </c>
      <c r="C235" s="157" t="s">
        <v>492</v>
      </c>
      <c r="D235" s="156" t="s">
        <v>419</v>
      </c>
      <c r="E235" s="156" t="s">
        <v>68</v>
      </c>
      <c r="F235" s="156" t="s">
        <v>683</v>
      </c>
      <c r="G235" s="156" t="s">
        <v>26</v>
      </c>
      <c r="H235" s="155" t="s">
        <v>682</v>
      </c>
      <c r="J235" s="98"/>
      <c r="K235" s="98"/>
      <c r="L235" s="98"/>
      <c r="M235" s="98"/>
      <c r="N235" s="98"/>
      <c r="O235" s="98"/>
      <c r="P235" s="154"/>
      <c r="Q235" s="154"/>
      <c r="R235" s="154"/>
      <c r="S235" s="154"/>
      <c r="T235" s="154"/>
      <c r="U235" s="154"/>
    </row>
    <row r="236" spans="1:21" s="42" customFormat="1" ht="12.6" customHeight="1" x14ac:dyDescent="0.3">
      <c r="A236" s="280"/>
      <c r="B236" s="153" t="s">
        <v>25</v>
      </c>
      <c r="C236" s="157" t="s">
        <v>681</v>
      </c>
      <c r="D236" s="156" t="s">
        <v>318</v>
      </c>
      <c r="E236" s="156" t="s">
        <v>67</v>
      </c>
      <c r="F236" s="156" t="s">
        <v>680</v>
      </c>
      <c r="G236" s="156" t="s">
        <v>67</v>
      </c>
      <c r="H236" s="155" t="s">
        <v>679</v>
      </c>
      <c r="J236" s="98"/>
      <c r="K236" s="98"/>
      <c r="L236" s="98"/>
      <c r="M236" s="98"/>
      <c r="N236" s="98"/>
      <c r="O236" s="98"/>
      <c r="P236" s="154"/>
      <c r="Q236" s="154"/>
      <c r="R236" s="154"/>
      <c r="S236" s="154"/>
      <c r="T236" s="154"/>
      <c r="U236" s="154"/>
    </row>
    <row r="237" spans="1:21" s="42" customFormat="1" ht="12.6" customHeight="1" x14ac:dyDescent="0.3">
      <c r="A237" s="280"/>
      <c r="B237" s="153" t="s">
        <v>24</v>
      </c>
      <c r="C237" s="152" t="s">
        <v>210</v>
      </c>
      <c r="D237" s="99" t="s">
        <v>518</v>
      </c>
      <c r="E237" s="99" t="s">
        <v>68</v>
      </c>
      <c r="F237" s="99" t="s">
        <v>678</v>
      </c>
      <c r="G237" s="99" t="s">
        <v>67</v>
      </c>
      <c r="H237" s="151" t="s">
        <v>222</v>
      </c>
      <c r="J237" s="98"/>
      <c r="K237" s="98"/>
      <c r="L237" s="98"/>
      <c r="M237" s="98"/>
      <c r="N237" s="98"/>
      <c r="O237" s="98"/>
    </row>
    <row r="238" spans="1:21" s="42" customFormat="1" ht="12.6" customHeight="1" x14ac:dyDescent="0.3">
      <c r="A238" s="282" t="s">
        <v>105</v>
      </c>
      <c r="B238" s="163" t="s">
        <v>11</v>
      </c>
      <c r="C238" s="162" t="s">
        <v>442</v>
      </c>
      <c r="D238" s="161" t="s">
        <v>442</v>
      </c>
      <c r="E238" s="161" t="s">
        <v>268</v>
      </c>
      <c r="F238" s="161" t="s">
        <v>677</v>
      </c>
      <c r="G238" s="161" t="s">
        <v>68</v>
      </c>
      <c r="H238" s="160" t="s">
        <v>464</v>
      </c>
      <c r="J238" s="98"/>
      <c r="K238" s="98"/>
      <c r="L238" s="98"/>
      <c r="M238" s="98"/>
      <c r="N238" s="98"/>
      <c r="O238" s="98"/>
      <c r="P238" s="154"/>
      <c r="Q238" s="154"/>
      <c r="R238" s="154"/>
      <c r="S238" s="154"/>
      <c r="T238" s="154"/>
      <c r="U238" s="154"/>
    </row>
    <row r="239" spans="1:21" s="42" customFormat="1" ht="12.6" customHeight="1" x14ac:dyDescent="0.3">
      <c r="A239" s="280"/>
      <c r="B239" s="159" t="s">
        <v>10</v>
      </c>
      <c r="C239" s="157" t="s">
        <v>232</v>
      </c>
      <c r="D239" s="156" t="s">
        <v>232</v>
      </c>
      <c r="E239" s="156" t="s">
        <v>249</v>
      </c>
      <c r="F239" s="156" t="s">
        <v>676</v>
      </c>
      <c r="G239" s="156" t="s">
        <v>68</v>
      </c>
      <c r="H239" s="155" t="s">
        <v>639</v>
      </c>
      <c r="J239" s="98"/>
      <c r="K239" s="98"/>
      <c r="L239" s="98"/>
      <c r="M239" s="98"/>
      <c r="N239" s="98"/>
      <c r="O239" s="98"/>
      <c r="P239" s="154"/>
      <c r="Q239" s="154"/>
      <c r="R239" s="154"/>
      <c r="S239" s="154"/>
      <c r="T239" s="154"/>
      <c r="U239" s="154"/>
    </row>
    <row r="240" spans="1:21" s="42" customFormat="1" ht="12.6" customHeight="1" x14ac:dyDescent="0.3">
      <c r="A240" s="280"/>
      <c r="B240" s="158" t="s">
        <v>8</v>
      </c>
      <c r="C240" s="157" t="s">
        <v>675</v>
      </c>
      <c r="D240" s="156" t="s">
        <v>675</v>
      </c>
      <c r="E240" s="156" t="s">
        <v>305</v>
      </c>
      <c r="F240" s="156" t="s">
        <v>674</v>
      </c>
      <c r="G240" s="156" t="s">
        <v>68</v>
      </c>
      <c r="H240" s="155" t="s">
        <v>214</v>
      </c>
      <c r="J240" s="98"/>
      <c r="K240" s="98"/>
      <c r="L240" s="98"/>
      <c r="M240" s="98"/>
      <c r="N240" s="98"/>
      <c r="O240" s="98"/>
      <c r="P240" s="154"/>
      <c r="Q240" s="154"/>
      <c r="R240" s="154"/>
      <c r="S240" s="154"/>
      <c r="T240" s="154"/>
      <c r="U240" s="154"/>
    </row>
    <row r="241" spans="1:21" s="42" customFormat="1" ht="12.6" customHeight="1" x14ac:dyDescent="0.3">
      <c r="A241" s="280"/>
      <c r="B241" s="153" t="s">
        <v>25</v>
      </c>
      <c r="C241" s="157" t="s">
        <v>449</v>
      </c>
      <c r="D241" s="156" t="s">
        <v>449</v>
      </c>
      <c r="E241" s="156" t="s">
        <v>673</v>
      </c>
      <c r="F241" s="156" t="s">
        <v>672</v>
      </c>
      <c r="G241" s="156" t="s">
        <v>68</v>
      </c>
      <c r="H241" s="155" t="s">
        <v>671</v>
      </c>
      <c r="J241" s="98"/>
      <c r="K241" s="98"/>
      <c r="L241" s="98"/>
      <c r="M241" s="98"/>
      <c r="N241" s="98"/>
      <c r="O241" s="98"/>
      <c r="P241" s="154"/>
      <c r="Q241" s="154"/>
      <c r="R241" s="154"/>
      <c r="S241" s="154"/>
      <c r="T241" s="154"/>
      <c r="U241" s="154"/>
    </row>
    <row r="242" spans="1:21" s="42" customFormat="1" ht="12.6" customHeight="1" x14ac:dyDescent="0.3">
      <c r="A242" s="280"/>
      <c r="B242" s="153" t="s">
        <v>24</v>
      </c>
      <c r="C242" s="152" t="s">
        <v>581</v>
      </c>
      <c r="D242" s="99" t="s">
        <v>291</v>
      </c>
      <c r="E242" s="99" t="s">
        <v>670</v>
      </c>
      <c r="F242" s="99" t="s">
        <v>669</v>
      </c>
      <c r="G242" s="99" t="s">
        <v>68</v>
      </c>
      <c r="H242" s="151" t="s">
        <v>197</v>
      </c>
      <c r="J242" s="98"/>
      <c r="K242" s="98"/>
      <c r="L242" s="98"/>
      <c r="M242" s="98"/>
      <c r="N242" s="98"/>
      <c r="O242" s="98"/>
    </row>
    <row r="243" spans="1:21" s="33" customFormat="1" ht="12.6" customHeight="1" x14ac:dyDescent="0.3">
      <c r="A243" s="262" t="s">
        <v>14</v>
      </c>
      <c r="B243" s="150" t="s">
        <v>11</v>
      </c>
      <c r="C243" s="560" t="s">
        <v>488</v>
      </c>
      <c r="D243" s="561" t="s">
        <v>526</v>
      </c>
      <c r="E243" s="561" t="s">
        <v>264</v>
      </c>
      <c r="F243" s="561" t="s">
        <v>668</v>
      </c>
      <c r="G243" s="561" t="s">
        <v>68</v>
      </c>
      <c r="H243" s="562" t="s">
        <v>400</v>
      </c>
      <c r="J243" s="128"/>
      <c r="K243" s="128"/>
      <c r="L243" s="128"/>
      <c r="M243" s="128"/>
      <c r="N243" s="128"/>
      <c r="O243" s="128"/>
      <c r="P243" s="133"/>
      <c r="Q243" s="133"/>
      <c r="R243" s="133"/>
      <c r="S243" s="133"/>
      <c r="T243" s="133"/>
      <c r="U243" s="133"/>
    </row>
    <row r="244" spans="1:21" s="33" customFormat="1" ht="12.6" customHeight="1" x14ac:dyDescent="0.3">
      <c r="A244" s="267"/>
      <c r="B244" s="149" t="s">
        <v>10</v>
      </c>
      <c r="C244" s="563" t="s">
        <v>632</v>
      </c>
      <c r="D244" s="564" t="s">
        <v>286</v>
      </c>
      <c r="E244" s="564" t="s">
        <v>290</v>
      </c>
      <c r="F244" s="564" t="s">
        <v>667</v>
      </c>
      <c r="G244" s="564" t="s">
        <v>666</v>
      </c>
      <c r="H244" s="565" t="s">
        <v>245</v>
      </c>
      <c r="J244" s="128"/>
      <c r="K244" s="128"/>
      <c r="L244" s="128"/>
      <c r="M244" s="128"/>
      <c r="N244" s="128"/>
      <c r="O244" s="128"/>
      <c r="P244" s="133"/>
      <c r="Q244" s="133"/>
      <c r="R244" s="133"/>
      <c r="S244" s="133"/>
      <c r="T244" s="133"/>
      <c r="U244" s="133"/>
    </row>
    <row r="245" spans="1:21" s="33" customFormat="1" ht="12.6" customHeight="1" x14ac:dyDescent="0.3">
      <c r="A245" s="267"/>
      <c r="B245" s="148" t="s">
        <v>8</v>
      </c>
      <c r="C245" s="563" t="s">
        <v>352</v>
      </c>
      <c r="D245" s="564" t="s">
        <v>344</v>
      </c>
      <c r="E245" s="564" t="s">
        <v>487</v>
      </c>
      <c r="F245" s="564" t="s">
        <v>665</v>
      </c>
      <c r="G245" s="564" t="s">
        <v>68</v>
      </c>
      <c r="H245" s="565" t="s">
        <v>418</v>
      </c>
      <c r="J245" s="128"/>
      <c r="K245" s="128"/>
      <c r="L245" s="128"/>
      <c r="M245" s="128"/>
      <c r="N245" s="128"/>
      <c r="O245" s="128"/>
      <c r="P245" s="133"/>
      <c r="Q245" s="133"/>
      <c r="R245" s="133"/>
      <c r="S245" s="133"/>
      <c r="T245" s="133"/>
      <c r="U245" s="133"/>
    </row>
    <row r="246" spans="1:21" s="33" customFormat="1" ht="12.6" customHeight="1" x14ac:dyDescent="0.3">
      <c r="A246" s="267"/>
      <c r="B246" s="147" t="s">
        <v>25</v>
      </c>
      <c r="C246" s="563" t="s">
        <v>227</v>
      </c>
      <c r="D246" s="564" t="s">
        <v>177</v>
      </c>
      <c r="E246" s="564" t="s">
        <v>244</v>
      </c>
      <c r="F246" s="564" t="s">
        <v>664</v>
      </c>
      <c r="G246" s="564" t="s">
        <v>45</v>
      </c>
      <c r="H246" s="565" t="s">
        <v>389</v>
      </c>
      <c r="J246" s="128"/>
      <c r="K246" s="128"/>
      <c r="L246" s="128"/>
      <c r="M246" s="128"/>
      <c r="N246" s="128"/>
      <c r="O246" s="128"/>
      <c r="P246" s="133"/>
      <c r="Q246" s="133"/>
      <c r="R246" s="133"/>
      <c r="S246" s="133"/>
      <c r="T246" s="133"/>
      <c r="U246" s="133"/>
    </row>
    <row r="247" spans="1:21" s="33" customFormat="1" ht="12.6" customHeight="1" x14ac:dyDescent="0.3">
      <c r="A247" s="267"/>
      <c r="B247" s="147" t="s">
        <v>24</v>
      </c>
      <c r="C247" s="563" t="s">
        <v>629</v>
      </c>
      <c r="D247" s="564" t="s">
        <v>197</v>
      </c>
      <c r="E247" s="564" t="s">
        <v>213</v>
      </c>
      <c r="F247" s="564" t="s">
        <v>618</v>
      </c>
      <c r="G247" s="564" t="s">
        <v>663</v>
      </c>
      <c r="H247" s="565" t="s">
        <v>483</v>
      </c>
      <c r="J247" s="128"/>
      <c r="K247" s="128"/>
      <c r="L247" s="128"/>
      <c r="M247" s="128"/>
      <c r="N247" s="128"/>
      <c r="O247" s="128"/>
      <c r="P247" s="32"/>
      <c r="Q247" s="32"/>
      <c r="R247" s="32"/>
      <c r="S247" s="32"/>
      <c r="T247" s="32"/>
      <c r="U247" s="32"/>
    </row>
    <row r="248" spans="1:21" s="42" customFormat="1" ht="12.6" customHeight="1" x14ac:dyDescent="0.3">
      <c r="A248" s="282" t="s">
        <v>106</v>
      </c>
      <c r="B248" s="163" t="s">
        <v>11</v>
      </c>
      <c r="C248" s="162" t="s">
        <v>518</v>
      </c>
      <c r="D248" s="161" t="s">
        <v>499</v>
      </c>
      <c r="E248" s="161" t="s">
        <v>238</v>
      </c>
      <c r="F248" s="161" t="s">
        <v>662</v>
      </c>
      <c r="G248" s="161" t="s">
        <v>26</v>
      </c>
      <c r="H248" s="160" t="s">
        <v>642</v>
      </c>
      <c r="J248" s="98"/>
      <c r="K248" s="98"/>
      <c r="L248" s="98"/>
      <c r="M248" s="98"/>
      <c r="N248" s="98"/>
      <c r="O248" s="98"/>
      <c r="P248" s="154"/>
      <c r="Q248" s="154"/>
      <c r="R248" s="154"/>
      <c r="S248" s="154"/>
      <c r="T248" s="154"/>
      <c r="U248" s="154"/>
    </row>
    <row r="249" spans="1:21" s="42" customFormat="1" ht="12.6" customHeight="1" x14ac:dyDescent="0.3">
      <c r="A249" s="280"/>
      <c r="B249" s="159" t="s">
        <v>10</v>
      </c>
      <c r="C249" s="157" t="s">
        <v>526</v>
      </c>
      <c r="D249" s="156" t="s">
        <v>256</v>
      </c>
      <c r="E249" s="156" t="s">
        <v>225</v>
      </c>
      <c r="F249" s="156" t="s">
        <v>511</v>
      </c>
      <c r="G249" s="156" t="s">
        <v>26</v>
      </c>
      <c r="H249" s="155" t="s">
        <v>556</v>
      </c>
      <c r="J249" s="98"/>
      <c r="K249" s="98"/>
      <c r="L249" s="98"/>
      <c r="M249" s="98"/>
      <c r="N249" s="98"/>
      <c r="O249" s="98"/>
      <c r="P249" s="154"/>
      <c r="Q249" s="154"/>
      <c r="R249" s="154"/>
      <c r="S249" s="154"/>
      <c r="T249" s="154"/>
      <c r="U249" s="154"/>
    </row>
    <row r="250" spans="1:21" s="42" customFormat="1" ht="12.6" customHeight="1" x14ac:dyDescent="0.3">
      <c r="A250" s="280"/>
      <c r="B250" s="158" t="s">
        <v>8</v>
      </c>
      <c r="C250" s="157" t="s">
        <v>200</v>
      </c>
      <c r="D250" s="156" t="s">
        <v>200</v>
      </c>
      <c r="E250" s="156" t="s">
        <v>68</v>
      </c>
      <c r="F250" s="156" t="s">
        <v>661</v>
      </c>
      <c r="G250" s="156" t="s">
        <v>26</v>
      </c>
      <c r="H250" s="155" t="s">
        <v>660</v>
      </c>
      <c r="J250" s="98"/>
      <c r="K250" s="98"/>
      <c r="L250" s="98"/>
      <c r="M250" s="98"/>
      <c r="N250" s="98"/>
      <c r="O250" s="98"/>
      <c r="P250" s="154"/>
      <c r="Q250" s="154"/>
      <c r="R250" s="154"/>
      <c r="S250" s="154"/>
      <c r="T250" s="154"/>
      <c r="U250" s="154"/>
    </row>
    <row r="251" spans="1:21" s="42" customFormat="1" ht="12.6" customHeight="1" x14ac:dyDescent="0.3">
      <c r="A251" s="280"/>
      <c r="B251" s="153" t="s">
        <v>25</v>
      </c>
      <c r="C251" s="157" t="s">
        <v>400</v>
      </c>
      <c r="D251" s="156" t="s">
        <v>218</v>
      </c>
      <c r="E251" s="156" t="s">
        <v>343</v>
      </c>
      <c r="F251" s="156" t="s">
        <v>557</v>
      </c>
      <c r="G251" s="156" t="s">
        <v>67</v>
      </c>
      <c r="H251" s="155" t="s">
        <v>292</v>
      </c>
      <c r="J251" s="98"/>
      <c r="K251" s="98"/>
      <c r="L251" s="98"/>
      <c r="M251" s="98"/>
      <c r="N251" s="98"/>
      <c r="O251" s="98"/>
      <c r="P251" s="154"/>
      <c r="Q251" s="154"/>
      <c r="R251" s="154"/>
      <c r="S251" s="154"/>
      <c r="T251" s="154"/>
      <c r="U251" s="154"/>
    </row>
    <row r="252" spans="1:21" s="42" customFormat="1" ht="12.6" customHeight="1" x14ac:dyDescent="0.3">
      <c r="A252" s="280"/>
      <c r="B252" s="153" t="s">
        <v>24</v>
      </c>
      <c r="C252" s="152" t="s">
        <v>400</v>
      </c>
      <c r="D252" s="99" t="s">
        <v>659</v>
      </c>
      <c r="E252" s="99" t="s">
        <v>184</v>
      </c>
      <c r="F252" s="99" t="s">
        <v>658</v>
      </c>
      <c r="G252" s="99" t="s">
        <v>67</v>
      </c>
      <c r="H252" s="151" t="s">
        <v>360</v>
      </c>
      <c r="J252" s="98"/>
      <c r="K252" s="98"/>
      <c r="L252" s="98"/>
      <c r="M252" s="98"/>
      <c r="N252" s="98"/>
      <c r="O252" s="98"/>
    </row>
    <row r="253" spans="1:21" s="42" customFormat="1" ht="12.6" customHeight="1" x14ac:dyDescent="0.3">
      <c r="A253" s="282" t="s">
        <v>107</v>
      </c>
      <c r="B253" s="163" t="s">
        <v>11</v>
      </c>
      <c r="C253" s="162" t="s">
        <v>182</v>
      </c>
      <c r="D253" s="161" t="s">
        <v>182</v>
      </c>
      <c r="E253" s="161" t="s">
        <v>26</v>
      </c>
      <c r="F253" s="161" t="s">
        <v>244</v>
      </c>
      <c r="G253" s="161" t="s">
        <v>26</v>
      </c>
      <c r="H253" s="160" t="s">
        <v>657</v>
      </c>
      <c r="J253" s="98"/>
      <c r="K253" s="98"/>
      <c r="L253" s="98"/>
      <c r="M253" s="98"/>
      <c r="N253" s="98"/>
      <c r="O253" s="98"/>
      <c r="P253" s="154"/>
      <c r="Q253" s="154"/>
      <c r="R253" s="154"/>
      <c r="S253" s="154"/>
      <c r="T253" s="154"/>
      <c r="U253" s="154"/>
    </row>
    <row r="254" spans="1:21" s="42" customFormat="1" ht="12.6" customHeight="1" x14ac:dyDescent="0.3">
      <c r="A254" s="280"/>
      <c r="B254" s="159" t="s">
        <v>10</v>
      </c>
      <c r="C254" s="157" t="s">
        <v>250</v>
      </c>
      <c r="D254" s="156" t="s">
        <v>250</v>
      </c>
      <c r="E254" s="156" t="s">
        <v>26</v>
      </c>
      <c r="F254" s="156" t="s">
        <v>656</v>
      </c>
      <c r="G254" s="156" t="s">
        <v>26</v>
      </c>
      <c r="H254" s="155" t="s">
        <v>282</v>
      </c>
      <c r="J254" s="98"/>
      <c r="K254" s="98"/>
      <c r="L254" s="98"/>
      <c r="M254" s="98"/>
      <c r="N254" s="98"/>
      <c r="O254" s="98"/>
      <c r="P254" s="154"/>
      <c r="Q254" s="154"/>
      <c r="R254" s="154"/>
      <c r="S254" s="154"/>
      <c r="T254" s="154"/>
      <c r="U254" s="154"/>
    </row>
    <row r="255" spans="1:21" s="42" customFormat="1" ht="12.6" customHeight="1" x14ac:dyDescent="0.3">
      <c r="A255" s="280"/>
      <c r="B255" s="158" t="s">
        <v>8</v>
      </c>
      <c r="C255" s="157" t="s">
        <v>564</v>
      </c>
      <c r="D255" s="156" t="s">
        <v>564</v>
      </c>
      <c r="E255" s="156" t="s">
        <v>26</v>
      </c>
      <c r="F255" s="156" t="s">
        <v>655</v>
      </c>
      <c r="G255" s="156" t="s">
        <v>26</v>
      </c>
      <c r="H255" s="155" t="s">
        <v>186</v>
      </c>
      <c r="J255" s="98"/>
      <c r="K255" s="98"/>
      <c r="L255" s="98"/>
      <c r="M255" s="98"/>
      <c r="N255" s="98"/>
      <c r="O255" s="98"/>
      <c r="P255" s="154"/>
      <c r="Q255" s="154"/>
      <c r="R255" s="154"/>
      <c r="S255" s="154"/>
      <c r="T255" s="154"/>
      <c r="U255" s="154"/>
    </row>
    <row r="256" spans="1:21" s="42" customFormat="1" ht="12.6" customHeight="1" x14ac:dyDescent="0.3">
      <c r="A256" s="280"/>
      <c r="B256" s="153" t="s">
        <v>25</v>
      </c>
      <c r="C256" s="157" t="s">
        <v>385</v>
      </c>
      <c r="D256" s="156" t="s">
        <v>385</v>
      </c>
      <c r="E256" s="156" t="s">
        <v>67</v>
      </c>
      <c r="F256" s="156" t="s">
        <v>654</v>
      </c>
      <c r="G256" s="156" t="s">
        <v>67</v>
      </c>
      <c r="H256" s="155" t="s">
        <v>642</v>
      </c>
      <c r="J256" s="98"/>
      <c r="K256" s="98"/>
      <c r="L256" s="98"/>
      <c r="M256" s="98"/>
      <c r="N256" s="98"/>
      <c r="O256" s="98"/>
      <c r="P256" s="154"/>
      <c r="Q256" s="154"/>
      <c r="R256" s="154"/>
      <c r="S256" s="154"/>
      <c r="T256" s="154"/>
      <c r="U256" s="154"/>
    </row>
    <row r="257" spans="1:21" s="42" customFormat="1" ht="12.6" customHeight="1" x14ac:dyDescent="0.3">
      <c r="A257" s="280"/>
      <c r="B257" s="153" t="s">
        <v>24</v>
      </c>
      <c r="C257" s="152" t="s">
        <v>388</v>
      </c>
      <c r="D257" s="99" t="s">
        <v>388</v>
      </c>
      <c r="E257" s="99" t="s">
        <v>67</v>
      </c>
      <c r="F257" s="99" t="s">
        <v>653</v>
      </c>
      <c r="G257" s="99" t="s">
        <v>67</v>
      </c>
      <c r="H257" s="151" t="s">
        <v>652</v>
      </c>
      <c r="J257" s="98"/>
      <c r="K257" s="98"/>
      <c r="L257" s="98"/>
      <c r="M257" s="98"/>
      <c r="N257" s="98"/>
      <c r="O257" s="98"/>
    </row>
    <row r="258" spans="1:21" s="42" customFormat="1" ht="12.6" customHeight="1" x14ac:dyDescent="0.3">
      <c r="A258" s="282" t="s">
        <v>108</v>
      </c>
      <c r="B258" s="163" t="s">
        <v>11</v>
      </c>
      <c r="C258" s="162" t="s">
        <v>426</v>
      </c>
      <c r="D258" s="161" t="s">
        <v>426</v>
      </c>
      <c r="E258" s="161" t="s">
        <v>68</v>
      </c>
      <c r="F258" s="161" t="s">
        <v>651</v>
      </c>
      <c r="G258" s="161" t="s">
        <v>26</v>
      </c>
      <c r="H258" s="160" t="s">
        <v>650</v>
      </c>
      <c r="J258" s="98"/>
      <c r="K258" s="98"/>
      <c r="L258" s="98"/>
      <c r="M258" s="98"/>
      <c r="N258" s="98"/>
      <c r="O258" s="98"/>
      <c r="P258" s="154"/>
      <c r="Q258" s="154"/>
      <c r="R258" s="154"/>
      <c r="S258" s="154"/>
      <c r="T258" s="154"/>
      <c r="U258" s="154"/>
    </row>
    <row r="259" spans="1:21" s="42" customFormat="1" ht="12.6" customHeight="1" x14ac:dyDescent="0.3">
      <c r="A259" s="280"/>
      <c r="B259" s="159" t="s">
        <v>10</v>
      </c>
      <c r="C259" s="157" t="s">
        <v>382</v>
      </c>
      <c r="D259" s="156" t="s">
        <v>382</v>
      </c>
      <c r="E259" s="156" t="s">
        <v>68</v>
      </c>
      <c r="F259" s="156" t="s">
        <v>649</v>
      </c>
      <c r="G259" s="156" t="s">
        <v>26</v>
      </c>
      <c r="H259" s="155" t="s">
        <v>648</v>
      </c>
      <c r="J259" s="98"/>
      <c r="K259" s="98"/>
      <c r="L259" s="98"/>
      <c r="M259" s="98"/>
      <c r="N259" s="98"/>
      <c r="O259" s="98"/>
      <c r="P259" s="154"/>
      <c r="Q259" s="154"/>
      <c r="R259" s="154"/>
      <c r="S259" s="154"/>
      <c r="T259" s="154"/>
      <c r="U259" s="154"/>
    </row>
    <row r="260" spans="1:21" s="42" customFormat="1" ht="12.6" customHeight="1" x14ac:dyDescent="0.3">
      <c r="A260" s="280"/>
      <c r="B260" s="158" t="s">
        <v>8</v>
      </c>
      <c r="C260" s="157" t="s">
        <v>287</v>
      </c>
      <c r="D260" s="156" t="s">
        <v>532</v>
      </c>
      <c r="E260" s="156" t="s">
        <v>68</v>
      </c>
      <c r="F260" s="156" t="s">
        <v>647</v>
      </c>
      <c r="G260" s="156" t="s">
        <v>26</v>
      </c>
      <c r="H260" s="155" t="s">
        <v>646</v>
      </c>
      <c r="J260" s="98"/>
      <c r="K260" s="98"/>
      <c r="L260" s="98"/>
      <c r="M260" s="98"/>
      <c r="N260" s="98"/>
      <c r="O260" s="98"/>
      <c r="P260" s="154"/>
      <c r="Q260" s="154"/>
      <c r="R260" s="154"/>
      <c r="S260" s="154"/>
      <c r="T260" s="154"/>
      <c r="U260" s="154"/>
    </row>
    <row r="261" spans="1:21" s="42" customFormat="1" ht="12.6" customHeight="1" x14ac:dyDescent="0.3">
      <c r="A261" s="280"/>
      <c r="B261" s="153" t="s">
        <v>25</v>
      </c>
      <c r="C261" s="157" t="s">
        <v>645</v>
      </c>
      <c r="D261" s="156" t="s">
        <v>644</v>
      </c>
      <c r="E261" s="156" t="s">
        <v>433</v>
      </c>
      <c r="F261" s="156" t="s">
        <v>643</v>
      </c>
      <c r="G261" s="156" t="s">
        <v>67</v>
      </c>
      <c r="H261" s="155" t="s">
        <v>642</v>
      </c>
      <c r="J261" s="98"/>
      <c r="K261" s="98"/>
      <c r="L261" s="98"/>
      <c r="M261" s="98"/>
      <c r="N261" s="98"/>
      <c r="O261" s="98"/>
      <c r="P261" s="154"/>
      <c r="Q261" s="154"/>
      <c r="R261" s="154"/>
      <c r="S261" s="154"/>
      <c r="T261" s="154"/>
      <c r="U261" s="154"/>
    </row>
    <row r="262" spans="1:21" s="42" customFormat="1" ht="12.6" customHeight="1" x14ac:dyDescent="0.3">
      <c r="A262" s="280"/>
      <c r="B262" s="153" t="s">
        <v>24</v>
      </c>
      <c r="C262" s="152" t="s">
        <v>209</v>
      </c>
      <c r="D262" s="99" t="s">
        <v>442</v>
      </c>
      <c r="E262" s="99" t="s">
        <v>641</v>
      </c>
      <c r="F262" s="99" t="s">
        <v>640</v>
      </c>
      <c r="G262" s="99" t="s">
        <v>67</v>
      </c>
      <c r="H262" s="151" t="s">
        <v>639</v>
      </c>
      <c r="J262" s="98"/>
      <c r="K262" s="98"/>
      <c r="L262" s="98"/>
      <c r="M262" s="98"/>
      <c r="N262" s="98"/>
      <c r="O262" s="98"/>
    </row>
    <row r="263" spans="1:21" s="42" customFormat="1" ht="12.6" customHeight="1" x14ac:dyDescent="0.3">
      <c r="A263" s="282" t="s">
        <v>109</v>
      </c>
      <c r="B263" s="163" t="s">
        <v>11</v>
      </c>
      <c r="C263" s="162" t="s">
        <v>638</v>
      </c>
      <c r="D263" s="161" t="s">
        <v>638</v>
      </c>
      <c r="E263" s="161" t="s">
        <v>358</v>
      </c>
      <c r="F263" s="161" t="s">
        <v>637</v>
      </c>
      <c r="G263" s="161" t="s">
        <v>26</v>
      </c>
      <c r="H263" s="160" t="s">
        <v>466</v>
      </c>
      <c r="J263" s="98"/>
      <c r="K263" s="98"/>
      <c r="L263" s="98"/>
      <c r="M263" s="98"/>
      <c r="N263" s="98"/>
      <c r="O263" s="98"/>
      <c r="P263" s="154"/>
      <c r="Q263" s="154"/>
      <c r="R263" s="154"/>
      <c r="S263" s="154"/>
      <c r="T263" s="154"/>
      <c r="U263" s="154"/>
    </row>
    <row r="264" spans="1:21" s="42" customFormat="1" ht="12.6" customHeight="1" x14ac:dyDescent="0.3">
      <c r="A264" s="280"/>
      <c r="B264" s="159" t="s">
        <v>10</v>
      </c>
      <c r="C264" s="157" t="s">
        <v>625</v>
      </c>
      <c r="D264" s="156" t="s">
        <v>625</v>
      </c>
      <c r="E264" s="156" t="s">
        <v>68</v>
      </c>
      <c r="F264" s="156" t="s">
        <v>636</v>
      </c>
      <c r="G264" s="156" t="s">
        <v>26</v>
      </c>
      <c r="H264" s="155" t="s">
        <v>302</v>
      </c>
      <c r="J264" s="98"/>
      <c r="K264" s="98"/>
      <c r="L264" s="98"/>
      <c r="M264" s="98"/>
      <c r="N264" s="98"/>
      <c r="O264" s="98"/>
      <c r="P264" s="154"/>
      <c r="Q264" s="154"/>
      <c r="R264" s="154"/>
      <c r="S264" s="154"/>
      <c r="T264" s="154"/>
      <c r="U264" s="154"/>
    </row>
    <row r="265" spans="1:21" s="42" customFormat="1" ht="12.6" customHeight="1" x14ac:dyDescent="0.3">
      <c r="A265" s="280"/>
      <c r="B265" s="158" t="s">
        <v>8</v>
      </c>
      <c r="C265" s="157" t="s">
        <v>635</v>
      </c>
      <c r="D265" s="156" t="s">
        <v>634</v>
      </c>
      <c r="E265" s="156" t="s">
        <v>542</v>
      </c>
      <c r="F265" s="156" t="s">
        <v>633</v>
      </c>
      <c r="G265" s="156" t="s">
        <v>26</v>
      </c>
      <c r="H265" s="155" t="s">
        <v>632</v>
      </c>
      <c r="J265" s="98"/>
      <c r="K265" s="98"/>
      <c r="L265" s="98"/>
      <c r="M265" s="98"/>
      <c r="N265" s="98"/>
      <c r="O265" s="98"/>
      <c r="P265" s="154"/>
      <c r="Q265" s="154"/>
      <c r="R265" s="154"/>
      <c r="S265" s="154"/>
      <c r="T265" s="154"/>
      <c r="U265" s="154"/>
    </row>
    <row r="266" spans="1:21" s="42" customFormat="1" ht="12.6" customHeight="1" x14ac:dyDescent="0.3">
      <c r="A266" s="280"/>
      <c r="B266" s="153" t="s">
        <v>25</v>
      </c>
      <c r="C266" s="157" t="s">
        <v>631</v>
      </c>
      <c r="D266" s="156" t="s">
        <v>631</v>
      </c>
      <c r="E266" s="156" t="s">
        <v>461</v>
      </c>
      <c r="F266" s="156" t="s">
        <v>630</v>
      </c>
      <c r="G266" s="156" t="s">
        <v>67</v>
      </c>
      <c r="H266" s="155" t="s">
        <v>629</v>
      </c>
      <c r="J266" s="98"/>
      <c r="K266" s="98"/>
      <c r="L266" s="98"/>
      <c r="M266" s="98"/>
      <c r="N266" s="98"/>
      <c r="O266" s="98"/>
      <c r="P266" s="154"/>
      <c r="Q266" s="154"/>
      <c r="R266" s="154"/>
      <c r="S266" s="154"/>
      <c r="T266" s="154"/>
      <c r="U266" s="154"/>
    </row>
    <row r="267" spans="1:21" s="42" customFormat="1" ht="12.6" customHeight="1" x14ac:dyDescent="0.3">
      <c r="A267" s="280"/>
      <c r="B267" s="153" t="s">
        <v>24</v>
      </c>
      <c r="C267" s="152" t="s">
        <v>545</v>
      </c>
      <c r="D267" s="99" t="s">
        <v>364</v>
      </c>
      <c r="E267" s="99" t="s">
        <v>361</v>
      </c>
      <c r="F267" s="99" t="s">
        <v>628</v>
      </c>
      <c r="G267" s="99" t="s">
        <v>67</v>
      </c>
      <c r="H267" s="151" t="s">
        <v>530</v>
      </c>
      <c r="J267" s="98"/>
      <c r="K267" s="98"/>
      <c r="L267" s="98"/>
      <c r="M267" s="98"/>
      <c r="N267" s="98"/>
      <c r="O267" s="98"/>
    </row>
    <row r="268" spans="1:21" s="42" customFormat="1" ht="12.6" customHeight="1" x14ac:dyDescent="0.3">
      <c r="A268" s="282" t="s">
        <v>110</v>
      </c>
      <c r="B268" s="163" t="s">
        <v>11</v>
      </c>
      <c r="C268" s="162" t="s">
        <v>603</v>
      </c>
      <c r="D268" s="161" t="s">
        <v>627</v>
      </c>
      <c r="E268" s="161" t="s">
        <v>189</v>
      </c>
      <c r="F268" s="161" t="s">
        <v>626</v>
      </c>
      <c r="G268" s="161" t="s">
        <v>26</v>
      </c>
      <c r="H268" s="160" t="s">
        <v>592</v>
      </c>
      <c r="J268" s="98"/>
      <c r="K268" s="98"/>
      <c r="L268" s="98"/>
      <c r="M268" s="98"/>
      <c r="N268" s="98"/>
      <c r="O268" s="98"/>
      <c r="P268" s="154"/>
      <c r="Q268" s="154"/>
      <c r="R268" s="154"/>
      <c r="S268" s="154"/>
      <c r="T268" s="154"/>
      <c r="U268" s="154"/>
    </row>
    <row r="269" spans="1:21" s="42" customFormat="1" ht="12.6" customHeight="1" x14ac:dyDescent="0.3">
      <c r="A269" s="280"/>
      <c r="B269" s="159" t="s">
        <v>10</v>
      </c>
      <c r="C269" s="157" t="s">
        <v>455</v>
      </c>
      <c r="D269" s="156" t="s">
        <v>481</v>
      </c>
      <c r="E269" s="156" t="s">
        <v>199</v>
      </c>
      <c r="F269" s="156" t="s">
        <v>625</v>
      </c>
      <c r="G269" s="156" t="s">
        <v>26</v>
      </c>
      <c r="H269" s="155" t="s">
        <v>564</v>
      </c>
      <c r="J269" s="98"/>
      <c r="K269" s="98"/>
      <c r="L269" s="98"/>
      <c r="M269" s="98"/>
      <c r="N269" s="98"/>
      <c r="O269" s="98"/>
      <c r="P269" s="154"/>
      <c r="Q269" s="154"/>
      <c r="R269" s="154"/>
      <c r="S269" s="154"/>
      <c r="T269" s="154"/>
      <c r="U269" s="154"/>
    </row>
    <row r="270" spans="1:21" s="42" customFormat="1" ht="12.6" customHeight="1" x14ac:dyDescent="0.3">
      <c r="A270" s="280"/>
      <c r="B270" s="158" t="s">
        <v>8</v>
      </c>
      <c r="C270" s="157" t="s">
        <v>558</v>
      </c>
      <c r="D270" s="156" t="s">
        <v>279</v>
      </c>
      <c r="E270" s="156" t="s">
        <v>624</v>
      </c>
      <c r="F270" s="156" t="s">
        <v>623</v>
      </c>
      <c r="G270" s="156" t="s">
        <v>26</v>
      </c>
      <c r="H270" s="155" t="s">
        <v>310</v>
      </c>
      <c r="J270" s="98"/>
      <c r="K270" s="98"/>
      <c r="L270" s="98"/>
      <c r="M270" s="98"/>
      <c r="N270" s="98"/>
      <c r="O270" s="98"/>
      <c r="P270" s="154"/>
      <c r="Q270" s="154"/>
      <c r="R270" s="154"/>
      <c r="S270" s="154"/>
      <c r="T270" s="154"/>
      <c r="U270" s="154"/>
    </row>
    <row r="271" spans="1:21" s="42" customFormat="1" ht="12.6" customHeight="1" x14ac:dyDescent="0.3">
      <c r="A271" s="280"/>
      <c r="B271" s="153" t="s">
        <v>25</v>
      </c>
      <c r="C271" s="157" t="s">
        <v>419</v>
      </c>
      <c r="D271" s="156" t="s">
        <v>246</v>
      </c>
      <c r="E271" s="156" t="s">
        <v>369</v>
      </c>
      <c r="F271" s="156" t="s">
        <v>622</v>
      </c>
      <c r="G271" s="156" t="s">
        <v>67</v>
      </c>
      <c r="H271" s="155" t="s">
        <v>461</v>
      </c>
      <c r="J271" s="98"/>
      <c r="K271" s="98"/>
      <c r="L271" s="98"/>
      <c r="M271" s="98"/>
      <c r="N271" s="98"/>
      <c r="O271" s="98"/>
      <c r="P271" s="154"/>
      <c r="Q271" s="154"/>
      <c r="R271" s="154"/>
      <c r="S271" s="154"/>
      <c r="T271" s="154"/>
      <c r="U271" s="154"/>
    </row>
    <row r="272" spans="1:21" s="42" customFormat="1" ht="12.6" customHeight="1" x14ac:dyDescent="0.3">
      <c r="A272" s="280"/>
      <c r="B272" s="153" t="s">
        <v>24</v>
      </c>
      <c r="C272" s="152" t="s">
        <v>466</v>
      </c>
      <c r="D272" s="99" t="s">
        <v>182</v>
      </c>
      <c r="E272" s="99" t="s">
        <v>320</v>
      </c>
      <c r="F272" s="99" t="s">
        <v>621</v>
      </c>
      <c r="G272" s="99" t="s">
        <v>67</v>
      </c>
      <c r="H272" s="151" t="s">
        <v>417</v>
      </c>
      <c r="J272" s="98"/>
      <c r="K272" s="98"/>
      <c r="L272" s="98"/>
      <c r="M272" s="98"/>
      <c r="N272" s="98"/>
      <c r="O272" s="98"/>
    </row>
    <row r="273" spans="1:21" s="42" customFormat="1" ht="12.6" customHeight="1" x14ac:dyDescent="0.3">
      <c r="A273" s="282" t="s">
        <v>111</v>
      </c>
      <c r="B273" s="163" t="s">
        <v>11</v>
      </c>
      <c r="C273" s="162" t="s">
        <v>251</v>
      </c>
      <c r="D273" s="161" t="s">
        <v>251</v>
      </c>
      <c r="E273" s="161" t="s">
        <v>225</v>
      </c>
      <c r="F273" s="161" t="s">
        <v>620</v>
      </c>
      <c r="G273" s="161" t="s">
        <v>26</v>
      </c>
      <c r="H273" s="160" t="s">
        <v>569</v>
      </c>
      <c r="J273" s="98"/>
      <c r="K273" s="98"/>
      <c r="L273" s="98"/>
      <c r="M273" s="98"/>
      <c r="N273" s="98"/>
      <c r="O273" s="98"/>
      <c r="P273" s="154"/>
      <c r="Q273" s="154"/>
      <c r="R273" s="154"/>
      <c r="S273" s="154"/>
      <c r="T273" s="154"/>
      <c r="U273" s="154"/>
    </row>
    <row r="274" spans="1:21" s="42" customFormat="1" ht="12.6" customHeight="1" x14ac:dyDescent="0.3">
      <c r="A274" s="280"/>
      <c r="B274" s="159" t="s">
        <v>10</v>
      </c>
      <c r="C274" s="157" t="s">
        <v>250</v>
      </c>
      <c r="D274" s="156" t="s">
        <v>247</v>
      </c>
      <c r="E274" s="156" t="s">
        <v>290</v>
      </c>
      <c r="F274" s="156" t="s">
        <v>355</v>
      </c>
      <c r="G274" s="156" t="s">
        <v>26</v>
      </c>
      <c r="H274" s="155" t="s">
        <v>619</v>
      </c>
      <c r="J274" s="98"/>
      <c r="K274" s="98"/>
      <c r="L274" s="98"/>
      <c r="M274" s="98"/>
      <c r="N274" s="98"/>
      <c r="O274" s="98"/>
      <c r="P274" s="154"/>
      <c r="Q274" s="154"/>
      <c r="R274" s="154"/>
      <c r="S274" s="154"/>
      <c r="T274" s="154"/>
      <c r="U274" s="154"/>
    </row>
    <row r="275" spans="1:21" s="42" customFormat="1" ht="12.6" customHeight="1" x14ac:dyDescent="0.3">
      <c r="A275" s="280"/>
      <c r="B275" s="158" t="s">
        <v>8</v>
      </c>
      <c r="C275" s="157" t="s">
        <v>196</v>
      </c>
      <c r="D275" s="156" t="s">
        <v>303</v>
      </c>
      <c r="E275" s="156" t="s">
        <v>361</v>
      </c>
      <c r="F275" s="156" t="s">
        <v>618</v>
      </c>
      <c r="G275" s="156" t="s">
        <v>26</v>
      </c>
      <c r="H275" s="155" t="s">
        <v>617</v>
      </c>
      <c r="J275" s="98"/>
      <c r="K275" s="98"/>
      <c r="L275" s="98"/>
      <c r="M275" s="98"/>
      <c r="N275" s="98"/>
      <c r="O275" s="98"/>
      <c r="P275" s="154"/>
      <c r="Q275" s="154"/>
      <c r="R275" s="154"/>
      <c r="S275" s="154"/>
      <c r="T275" s="154"/>
      <c r="U275" s="154"/>
    </row>
    <row r="276" spans="1:21" s="42" customFormat="1" ht="12.6" customHeight="1" x14ac:dyDescent="0.3">
      <c r="A276" s="280"/>
      <c r="B276" s="153" t="s">
        <v>25</v>
      </c>
      <c r="C276" s="157" t="s">
        <v>616</v>
      </c>
      <c r="D276" s="156" t="s">
        <v>615</v>
      </c>
      <c r="E276" s="156" t="s">
        <v>290</v>
      </c>
      <c r="F276" s="156" t="s">
        <v>614</v>
      </c>
      <c r="G276" s="156" t="s">
        <v>67</v>
      </c>
      <c r="H276" s="155" t="s">
        <v>613</v>
      </c>
      <c r="J276" s="98"/>
      <c r="K276" s="98"/>
      <c r="L276" s="98"/>
      <c r="M276" s="98"/>
      <c r="N276" s="98"/>
      <c r="O276" s="98"/>
      <c r="P276" s="154"/>
      <c r="Q276" s="154"/>
      <c r="R276" s="154"/>
      <c r="S276" s="154"/>
      <c r="T276" s="154"/>
      <c r="U276" s="154"/>
    </row>
    <row r="277" spans="1:21" s="42" customFormat="1" ht="12.6" customHeight="1" x14ac:dyDescent="0.3">
      <c r="A277" s="280"/>
      <c r="B277" s="153" t="s">
        <v>24</v>
      </c>
      <c r="C277" s="152" t="s">
        <v>352</v>
      </c>
      <c r="D277" s="99" t="s">
        <v>594</v>
      </c>
      <c r="E277" s="99" t="s">
        <v>317</v>
      </c>
      <c r="F277" s="99" t="s">
        <v>500</v>
      </c>
      <c r="G277" s="99" t="s">
        <v>67</v>
      </c>
      <c r="H277" s="151" t="s">
        <v>316</v>
      </c>
      <c r="J277" s="98"/>
      <c r="K277" s="98"/>
      <c r="L277" s="98"/>
      <c r="M277" s="98"/>
      <c r="N277" s="98"/>
      <c r="O277" s="98"/>
    </row>
    <row r="278" spans="1:21" s="42" customFormat="1" ht="12.6" customHeight="1" x14ac:dyDescent="0.3">
      <c r="A278" s="282" t="s">
        <v>112</v>
      </c>
      <c r="B278" s="163" t="s">
        <v>11</v>
      </c>
      <c r="C278" s="162" t="s">
        <v>453</v>
      </c>
      <c r="D278" s="161" t="s">
        <v>453</v>
      </c>
      <c r="E278" s="161" t="s">
        <v>612</v>
      </c>
      <c r="F278" s="161" t="s">
        <v>611</v>
      </c>
      <c r="G278" s="161" t="s">
        <v>26</v>
      </c>
      <c r="H278" s="160" t="s">
        <v>609</v>
      </c>
      <c r="J278" s="98"/>
      <c r="K278" s="98"/>
      <c r="L278" s="98"/>
      <c r="M278" s="98"/>
      <c r="N278" s="98"/>
      <c r="O278" s="98"/>
      <c r="P278" s="154"/>
      <c r="Q278" s="154"/>
      <c r="R278" s="154"/>
      <c r="S278" s="154"/>
      <c r="T278" s="154"/>
      <c r="U278" s="154"/>
    </row>
    <row r="279" spans="1:21" s="42" customFormat="1" ht="12.6" customHeight="1" x14ac:dyDescent="0.3">
      <c r="A279" s="280"/>
      <c r="B279" s="159" t="s">
        <v>10</v>
      </c>
      <c r="C279" s="157" t="s">
        <v>353</v>
      </c>
      <c r="D279" s="156" t="s">
        <v>353</v>
      </c>
      <c r="E279" s="156" t="s">
        <v>520</v>
      </c>
      <c r="F279" s="156" t="s">
        <v>610</v>
      </c>
      <c r="G279" s="156" t="s">
        <v>26</v>
      </c>
      <c r="H279" s="155" t="s">
        <v>609</v>
      </c>
      <c r="J279" s="98"/>
      <c r="K279" s="98"/>
      <c r="L279" s="98"/>
      <c r="M279" s="98"/>
      <c r="N279" s="98"/>
      <c r="O279" s="98"/>
      <c r="P279" s="154"/>
      <c r="Q279" s="154"/>
      <c r="R279" s="154"/>
      <c r="S279" s="154"/>
      <c r="T279" s="154"/>
      <c r="U279" s="154"/>
    </row>
    <row r="280" spans="1:21" s="42" customFormat="1" ht="12.6" customHeight="1" x14ac:dyDescent="0.3">
      <c r="A280" s="280"/>
      <c r="B280" s="158" t="s">
        <v>8</v>
      </c>
      <c r="C280" s="157" t="s">
        <v>608</v>
      </c>
      <c r="D280" s="156" t="s">
        <v>572</v>
      </c>
      <c r="E280" s="156" t="s">
        <v>316</v>
      </c>
      <c r="F280" s="156" t="s">
        <v>607</v>
      </c>
      <c r="G280" s="156" t="s">
        <v>26</v>
      </c>
      <c r="H280" s="155" t="s">
        <v>402</v>
      </c>
      <c r="J280" s="98"/>
      <c r="K280" s="98"/>
      <c r="L280" s="98"/>
      <c r="M280" s="98"/>
      <c r="N280" s="98"/>
      <c r="O280" s="98"/>
      <c r="P280" s="154"/>
      <c r="Q280" s="154"/>
      <c r="R280" s="154"/>
      <c r="S280" s="154"/>
      <c r="T280" s="154"/>
      <c r="U280" s="154"/>
    </row>
    <row r="281" spans="1:21" s="42" customFormat="1" ht="12.6" customHeight="1" x14ac:dyDescent="0.3">
      <c r="A281" s="280"/>
      <c r="B281" s="153" t="s">
        <v>25</v>
      </c>
      <c r="C281" s="157" t="s">
        <v>490</v>
      </c>
      <c r="D281" s="156" t="s">
        <v>237</v>
      </c>
      <c r="E281" s="156" t="s">
        <v>544</v>
      </c>
      <c r="F281" s="156" t="s">
        <v>606</v>
      </c>
      <c r="G281" s="156" t="s">
        <v>67</v>
      </c>
      <c r="H281" s="155" t="s">
        <v>605</v>
      </c>
      <c r="J281" s="98"/>
      <c r="K281" s="98"/>
      <c r="L281" s="98"/>
      <c r="M281" s="98"/>
      <c r="N281" s="98"/>
      <c r="O281" s="98"/>
      <c r="P281" s="154"/>
      <c r="Q281" s="154"/>
      <c r="R281" s="154"/>
      <c r="S281" s="154"/>
      <c r="T281" s="154"/>
      <c r="U281" s="154"/>
    </row>
    <row r="282" spans="1:21" s="42" customFormat="1" ht="12.6" customHeight="1" x14ac:dyDescent="0.3">
      <c r="A282" s="280"/>
      <c r="B282" s="153" t="s">
        <v>24</v>
      </c>
      <c r="C282" s="152" t="s">
        <v>237</v>
      </c>
      <c r="D282" s="99" t="s">
        <v>197</v>
      </c>
      <c r="E282" s="99" t="s">
        <v>462</v>
      </c>
      <c r="F282" s="99" t="s">
        <v>604</v>
      </c>
      <c r="G282" s="99" t="s">
        <v>67</v>
      </c>
      <c r="H282" s="151" t="s">
        <v>474</v>
      </c>
      <c r="J282" s="98"/>
      <c r="K282" s="98"/>
      <c r="L282" s="98"/>
      <c r="M282" s="98"/>
      <c r="N282" s="98"/>
      <c r="O282" s="98"/>
    </row>
    <row r="283" spans="1:21" s="42" customFormat="1" ht="12.6" customHeight="1" x14ac:dyDescent="0.3">
      <c r="A283" s="282" t="s">
        <v>113</v>
      </c>
      <c r="B283" s="163" t="s">
        <v>11</v>
      </c>
      <c r="C283" s="162" t="s">
        <v>603</v>
      </c>
      <c r="D283" s="161" t="s">
        <v>422</v>
      </c>
      <c r="E283" s="161" t="s">
        <v>523</v>
      </c>
      <c r="F283" s="161" t="s">
        <v>602</v>
      </c>
      <c r="G283" s="161" t="s">
        <v>26</v>
      </c>
      <c r="H283" s="160" t="s">
        <v>405</v>
      </c>
      <c r="J283" s="98"/>
      <c r="K283" s="98"/>
      <c r="L283" s="98"/>
      <c r="M283" s="98"/>
      <c r="N283" s="98"/>
      <c r="O283" s="98"/>
      <c r="P283" s="154"/>
      <c r="Q283" s="154"/>
      <c r="R283" s="154"/>
      <c r="S283" s="154"/>
      <c r="T283" s="154"/>
      <c r="U283" s="154"/>
    </row>
    <row r="284" spans="1:21" s="42" customFormat="1" ht="12.6" customHeight="1" x14ac:dyDescent="0.3">
      <c r="A284" s="280"/>
      <c r="B284" s="159" t="s">
        <v>10</v>
      </c>
      <c r="C284" s="157" t="s">
        <v>601</v>
      </c>
      <c r="D284" s="156" t="s">
        <v>581</v>
      </c>
      <c r="E284" s="156" t="s">
        <v>462</v>
      </c>
      <c r="F284" s="156" t="s">
        <v>600</v>
      </c>
      <c r="G284" s="156" t="s">
        <v>26</v>
      </c>
      <c r="H284" s="155" t="s">
        <v>238</v>
      </c>
      <c r="J284" s="98"/>
      <c r="K284" s="98"/>
      <c r="L284" s="98"/>
      <c r="M284" s="98"/>
      <c r="N284" s="98"/>
      <c r="O284" s="98"/>
      <c r="P284" s="154"/>
      <c r="Q284" s="154"/>
      <c r="R284" s="154"/>
      <c r="S284" s="154"/>
      <c r="T284" s="154"/>
      <c r="U284" s="154"/>
    </row>
    <row r="285" spans="1:21" s="42" customFormat="1" ht="12.6" customHeight="1" x14ac:dyDescent="0.3">
      <c r="A285" s="280"/>
      <c r="B285" s="158" t="s">
        <v>8</v>
      </c>
      <c r="C285" s="157" t="s">
        <v>599</v>
      </c>
      <c r="D285" s="156" t="s">
        <v>485</v>
      </c>
      <c r="E285" s="156" t="s">
        <v>406</v>
      </c>
      <c r="F285" s="156" t="s">
        <v>598</v>
      </c>
      <c r="G285" s="156" t="s">
        <v>26</v>
      </c>
      <c r="H285" s="155" t="s">
        <v>273</v>
      </c>
      <c r="J285" s="98"/>
      <c r="K285" s="98"/>
      <c r="L285" s="98"/>
      <c r="M285" s="98"/>
      <c r="N285" s="98"/>
      <c r="O285" s="98"/>
      <c r="P285" s="154"/>
      <c r="Q285" s="154"/>
      <c r="R285" s="154"/>
      <c r="S285" s="154"/>
      <c r="T285" s="154"/>
      <c r="U285" s="154"/>
    </row>
    <row r="286" spans="1:21" s="42" customFormat="1" ht="12.6" customHeight="1" x14ac:dyDescent="0.3">
      <c r="A286" s="280"/>
      <c r="B286" s="153" t="s">
        <v>25</v>
      </c>
      <c r="C286" s="157" t="s">
        <v>531</v>
      </c>
      <c r="D286" s="156" t="s">
        <v>531</v>
      </c>
      <c r="E286" s="156" t="s">
        <v>244</v>
      </c>
      <c r="F286" s="156" t="s">
        <v>597</v>
      </c>
      <c r="G286" s="156" t="s">
        <v>67</v>
      </c>
      <c r="H286" s="155" t="s">
        <v>596</v>
      </c>
      <c r="J286" s="98"/>
      <c r="K286" s="98"/>
      <c r="L286" s="98"/>
      <c r="M286" s="98"/>
      <c r="N286" s="98"/>
      <c r="O286" s="98"/>
      <c r="P286" s="154"/>
      <c r="Q286" s="154"/>
      <c r="R286" s="154"/>
      <c r="S286" s="154"/>
      <c r="T286" s="154"/>
      <c r="U286" s="154"/>
    </row>
    <row r="287" spans="1:21" s="42" customFormat="1" ht="12.6" customHeight="1" x14ac:dyDescent="0.3">
      <c r="A287" s="280"/>
      <c r="B287" s="153" t="s">
        <v>24</v>
      </c>
      <c r="C287" s="152" t="s">
        <v>595</v>
      </c>
      <c r="D287" s="99" t="s">
        <v>595</v>
      </c>
      <c r="E287" s="99" t="s">
        <v>575</v>
      </c>
      <c r="F287" s="99" t="s">
        <v>460</v>
      </c>
      <c r="G287" s="99" t="s">
        <v>67</v>
      </c>
      <c r="H287" s="151" t="s">
        <v>510</v>
      </c>
      <c r="J287" s="98"/>
      <c r="K287" s="98"/>
      <c r="L287" s="98"/>
      <c r="M287" s="98"/>
      <c r="N287" s="98"/>
      <c r="O287" s="98"/>
    </row>
    <row r="288" spans="1:21" s="42" customFormat="1" ht="12.6" customHeight="1" x14ac:dyDescent="0.3">
      <c r="A288" s="282" t="s">
        <v>114</v>
      </c>
      <c r="B288" s="163" t="s">
        <v>11</v>
      </c>
      <c r="C288" s="162" t="s">
        <v>531</v>
      </c>
      <c r="D288" s="161" t="s">
        <v>594</v>
      </c>
      <c r="E288" s="161" t="s">
        <v>194</v>
      </c>
      <c r="F288" s="161" t="s">
        <v>593</v>
      </c>
      <c r="G288" s="161" t="s">
        <v>68</v>
      </c>
      <c r="H288" s="160" t="s">
        <v>592</v>
      </c>
      <c r="J288" s="98"/>
      <c r="K288" s="98"/>
      <c r="L288" s="98"/>
      <c r="M288" s="98"/>
      <c r="N288" s="98"/>
      <c r="O288" s="98"/>
      <c r="P288" s="154"/>
      <c r="Q288" s="154"/>
      <c r="R288" s="154"/>
      <c r="S288" s="154"/>
      <c r="T288" s="154"/>
      <c r="U288" s="154"/>
    </row>
    <row r="289" spans="1:21" s="42" customFormat="1" ht="12.6" customHeight="1" x14ac:dyDescent="0.3">
      <c r="A289" s="280"/>
      <c r="B289" s="159" t="s">
        <v>10</v>
      </c>
      <c r="C289" s="157" t="s">
        <v>340</v>
      </c>
      <c r="D289" s="156" t="s">
        <v>339</v>
      </c>
      <c r="E289" s="156" t="s">
        <v>591</v>
      </c>
      <c r="F289" s="156" t="s">
        <v>590</v>
      </c>
      <c r="G289" s="156" t="s">
        <v>68</v>
      </c>
      <c r="H289" s="155" t="s">
        <v>367</v>
      </c>
      <c r="J289" s="98"/>
      <c r="K289" s="98"/>
      <c r="L289" s="98"/>
      <c r="M289" s="98"/>
      <c r="N289" s="98"/>
      <c r="O289" s="98"/>
      <c r="P289" s="154"/>
      <c r="Q289" s="154"/>
      <c r="R289" s="154"/>
      <c r="S289" s="154"/>
      <c r="T289" s="154"/>
      <c r="U289" s="154"/>
    </row>
    <row r="290" spans="1:21" s="42" customFormat="1" ht="12.6" customHeight="1" x14ac:dyDescent="0.3">
      <c r="A290" s="280"/>
      <c r="B290" s="158" t="s">
        <v>8</v>
      </c>
      <c r="C290" s="157" t="s">
        <v>321</v>
      </c>
      <c r="D290" s="156" t="s">
        <v>302</v>
      </c>
      <c r="E290" s="156" t="s">
        <v>189</v>
      </c>
      <c r="F290" s="156" t="s">
        <v>589</v>
      </c>
      <c r="G290" s="156" t="s">
        <v>68</v>
      </c>
      <c r="H290" s="155" t="s">
        <v>268</v>
      </c>
      <c r="J290" s="98"/>
      <c r="K290" s="98"/>
      <c r="L290" s="98"/>
      <c r="M290" s="98"/>
      <c r="N290" s="98"/>
      <c r="O290" s="98"/>
      <c r="P290" s="154"/>
      <c r="Q290" s="154"/>
      <c r="R290" s="154"/>
      <c r="S290" s="154"/>
      <c r="T290" s="154"/>
      <c r="U290" s="154"/>
    </row>
    <row r="291" spans="1:21" s="42" customFormat="1" ht="12.6" customHeight="1" x14ac:dyDescent="0.3">
      <c r="A291" s="280"/>
      <c r="B291" s="153" t="s">
        <v>25</v>
      </c>
      <c r="C291" s="157" t="s">
        <v>588</v>
      </c>
      <c r="D291" s="156" t="s">
        <v>587</v>
      </c>
      <c r="E291" s="156" t="s">
        <v>343</v>
      </c>
      <c r="F291" s="156" t="s">
        <v>586</v>
      </c>
      <c r="G291" s="156" t="s">
        <v>68</v>
      </c>
      <c r="H291" s="155" t="s">
        <v>585</v>
      </c>
      <c r="J291" s="98"/>
      <c r="K291" s="98"/>
      <c r="L291" s="98"/>
      <c r="M291" s="98"/>
      <c r="N291" s="98"/>
      <c r="O291" s="98"/>
      <c r="P291" s="154"/>
      <c r="Q291" s="154"/>
      <c r="R291" s="154"/>
      <c r="S291" s="154"/>
      <c r="T291" s="154"/>
      <c r="U291" s="154"/>
    </row>
    <row r="292" spans="1:21" s="42" customFormat="1" ht="12.6" customHeight="1" x14ac:dyDescent="0.3">
      <c r="A292" s="280"/>
      <c r="B292" s="153" t="s">
        <v>24</v>
      </c>
      <c r="C292" s="152" t="s">
        <v>279</v>
      </c>
      <c r="D292" s="99" t="s">
        <v>353</v>
      </c>
      <c r="E292" s="99" t="s">
        <v>544</v>
      </c>
      <c r="F292" s="99" t="s">
        <v>584</v>
      </c>
      <c r="G292" s="99" t="s">
        <v>68</v>
      </c>
      <c r="H292" s="151" t="s">
        <v>542</v>
      </c>
      <c r="J292" s="98"/>
      <c r="K292" s="98"/>
      <c r="L292" s="98"/>
      <c r="M292" s="98"/>
      <c r="N292" s="98"/>
      <c r="O292" s="98"/>
    </row>
    <row r="293" spans="1:21" s="42" customFormat="1" ht="12.6" customHeight="1" x14ac:dyDescent="0.3">
      <c r="A293" s="282" t="s">
        <v>115</v>
      </c>
      <c r="B293" s="163" t="s">
        <v>11</v>
      </c>
      <c r="C293" s="162" t="s">
        <v>485</v>
      </c>
      <c r="D293" s="161" t="s">
        <v>532</v>
      </c>
      <c r="E293" s="161" t="s">
        <v>290</v>
      </c>
      <c r="F293" s="161" t="s">
        <v>583</v>
      </c>
      <c r="G293" s="161" t="s">
        <v>68</v>
      </c>
      <c r="H293" s="160" t="s">
        <v>451</v>
      </c>
      <c r="J293" s="98"/>
      <c r="K293" s="98"/>
      <c r="L293" s="98"/>
      <c r="M293" s="98"/>
      <c r="N293" s="98"/>
      <c r="O293" s="98"/>
      <c r="P293" s="154"/>
      <c r="Q293" s="154"/>
      <c r="R293" s="154"/>
      <c r="S293" s="154"/>
      <c r="T293" s="154"/>
      <c r="U293" s="154"/>
    </row>
    <row r="294" spans="1:21" s="42" customFormat="1" ht="12.6" customHeight="1" x14ac:dyDescent="0.3">
      <c r="A294" s="280"/>
      <c r="B294" s="159" t="s">
        <v>10</v>
      </c>
      <c r="C294" s="157" t="s">
        <v>352</v>
      </c>
      <c r="D294" s="156" t="s">
        <v>232</v>
      </c>
      <c r="E294" s="156" t="s">
        <v>441</v>
      </c>
      <c r="F294" s="156" t="s">
        <v>582</v>
      </c>
      <c r="G294" s="156" t="s">
        <v>68</v>
      </c>
      <c r="H294" s="155" t="s">
        <v>581</v>
      </c>
      <c r="J294" s="98"/>
      <c r="K294" s="98"/>
      <c r="L294" s="98"/>
      <c r="M294" s="98"/>
      <c r="N294" s="98"/>
      <c r="O294" s="98"/>
      <c r="P294" s="154"/>
      <c r="Q294" s="154"/>
      <c r="R294" s="154"/>
      <c r="S294" s="154"/>
      <c r="T294" s="154"/>
      <c r="U294" s="154"/>
    </row>
    <row r="295" spans="1:21" s="42" customFormat="1" ht="12.6" customHeight="1" x14ac:dyDescent="0.3">
      <c r="A295" s="280"/>
      <c r="B295" s="158" t="s">
        <v>8</v>
      </c>
      <c r="C295" s="157" t="s">
        <v>580</v>
      </c>
      <c r="D295" s="156" t="s">
        <v>579</v>
      </c>
      <c r="E295" s="156" t="s">
        <v>259</v>
      </c>
      <c r="F295" s="156" t="s">
        <v>578</v>
      </c>
      <c r="G295" s="156" t="s">
        <v>68</v>
      </c>
      <c r="H295" s="155" t="s">
        <v>577</v>
      </c>
      <c r="J295" s="98"/>
      <c r="K295" s="98"/>
      <c r="L295" s="98"/>
      <c r="M295" s="98"/>
      <c r="N295" s="98"/>
      <c r="O295" s="98"/>
      <c r="P295" s="154"/>
      <c r="Q295" s="154"/>
      <c r="R295" s="154"/>
      <c r="S295" s="154"/>
      <c r="T295" s="154"/>
      <c r="U295" s="154"/>
    </row>
    <row r="296" spans="1:21" s="42" customFormat="1" ht="12.6" customHeight="1" x14ac:dyDescent="0.3">
      <c r="A296" s="280"/>
      <c r="B296" s="153" t="s">
        <v>25</v>
      </c>
      <c r="C296" s="157" t="s">
        <v>539</v>
      </c>
      <c r="D296" s="156" t="s">
        <v>340</v>
      </c>
      <c r="E296" s="156" t="s">
        <v>444</v>
      </c>
      <c r="F296" s="156" t="s">
        <v>576</v>
      </c>
      <c r="G296" s="156" t="s">
        <v>68</v>
      </c>
      <c r="H296" s="155" t="s">
        <v>422</v>
      </c>
      <c r="J296" s="98"/>
      <c r="K296" s="98"/>
      <c r="L296" s="98"/>
      <c r="M296" s="98"/>
      <c r="N296" s="98"/>
      <c r="O296" s="98"/>
      <c r="P296" s="154"/>
      <c r="Q296" s="154"/>
      <c r="R296" s="154"/>
      <c r="S296" s="154"/>
      <c r="T296" s="154"/>
      <c r="U296" s="154"/>
    </row>
    <row r="297" spans="1:21" s="42" customFormat="1" ht="12.6" customHeight="1" x14ac:dyDescent="0.3">
      <c r="A297" s="280"/>
      <c r="B297" s="153" t="s">
        <v>24</v>
      </c>
      <c r="C297" s="152" t="s">
        <v>564</v>
      </c>
      <c r="D297" s="99" t="s">
        <v>526</v>
      </c>
      <c r="E297" s="99" t="s">
        <v>575</v>
      </c>
      <c r="F297" s="99" t="s">
        <v>574</v>
      </c>
      <c r="G297" s="99" t="s">
        <v>68</v>
      </c>
      <c r="H297" s="151" t="s">
        <v>208</v>
      </c>
      <c r="J297" s="98"/>
      <c r="K297" s="98"/>
      <c r="L297" s="98"/>
      <c r="M297" s="98"/>
      <c r="N297" s="98"/>
      <c r="O297" s="98"/>
    </row>
    <row r="298" spans="1:21" s="42" customFormat="1" ht="12.6" customHeight="1" x14ac:dyDescent="0.3">
      <c r="A298" s="282" t="s">
        <v>116</v>
      </c>
      <c r="B298" s="163" t="s">
        <v>11</v>
      </c>
      <c r="C298" s="162" t="s">
        <v>455</v>
      </c>
      <c r="D298" s="161" t="s">
        <v>200</v>
      </c>
      <c r="E298" s="161" t="s">
        <v>483</v>
      </c>
      <c r="F298" s="161" t="s">
        <v>573</v>
      </c>
      <c r="G298" s="161" t="s">
        <v>26</v>
      </c>
      <c r="H298" s="160" t="s">
        <v>210</v>
      </c>
      <c r="J298" s="98"/>
      <c r="K298" s="98"/>
      <c r="L298" s="98"/>
      <c r="M298" s="98"/>
      <c r="N298" s="98"/>
      <c r="O298" s="98"/>
      <c r="P298" s="154"/>
      <c r="Q298" s="154"/>
      <c r="R298" s="154"/>
      <c r="S298" s="154"/>
      <c r="T298" s="154"/>
      <c r="U298" s="154"/>
    </row>
    <row r="299" spans="1:21" s="42" customFormat="1" ht="12.6" customHeight="1" x14ac:dyDescent="0.3">
      <c r="A299" s="280"/>
      <c r="B299" s="159" t="s">
        <v>10</v>
      </c>
      <c r="C299" s="157" t="s">
        <v>572</v>
      </c>
      <c r="D299" s="156" t="s">
        <v>279</v>
      </c>
      <c r="E299" s="156" t="s">
        <v>571</v>
      </c>
      <c r="F299" s="156" t="s">
        <v>570</v>
      </c>
      <c r="G299" s="156" t="s">
        <v>26</v>
      </c>
      <c r="H299" s="155" t="s">
        <v>484</v>
      </c>
      <c r="J299" s="98"/>
      <c r="K299" s="98"/>
      <c r="L299" s="98"/>
      <c r="M299" s="98"/>
      <c r="N299" s="98"/>
      <c r="O299" s="98"/>
      <c r="P299" s="154"/>
      <c r="Q299" s="154"/>
      <c r="R299" s="154"/>
      <c r="S299" s="154"/>
      <c r="T299" s="154"/>
      <c r="U299" s="154"/>
    </row>
    <row r="300" spans="1:21" s="42" customFormat="1" ht="12.6" customHeight="1" x14ac:dyDescent="0.3">
      <c r="A300" s="280"/>
      <c r="B300" s="158" t="s">
        <v>8</v>
      </c>
      <c r="C300" s="157" t="s">
        <v>569</v>
      </c>
      <c r="D300" s="156" t="s">
        <v>532</v>
      </c>
      <c r="E300" s="156" t="s">
        <v>487</v>
      </c>
      <c r="F300" s="156" t="s">
        <v>568</v>
      </c>
      <c r="G300" s="156" t="s">
        <v>26</v>
      </c>
      <c r="H300" s="155" t="s">
        <v>567</v>
      </c>
      <c r="J300" s="98"/>
      <c r="K300" s="98"/>
      <c r="L300" s="98"/>
      <c r="M300" s="98"/>
      <c r="N300" s="98"/>
      <c r="O300" s="98"/>
      <c r="P300" s="154"/>
      <c r="Q300" s="154"/>
      <c r="R300" s="154"/>
      <c r="S300" s="154"/>
      <c r="T300" s="154"/>
      <c r="U300" s="154"/>
    </row>
    <row r="301" spans="1:21" s="42" customFormat="1" ht="12.6" customHeight="1" x14ac:dyDescent="0.3">
      <c r="A301" s="280"/>
      <c r="B301" s="153" t="s">
        <v>25</v>
      </c>
      <c r="C301" s="157" t="s">
        <v>566</v>
      </c>
      <c r="D301" s="156" t="s">
        <v>564</v>
      </c>
      <c r="E301" s="156" t="s">
        <v>176</v>
      </c>
      <c r="F301" s="156" t="s">
        <v>565</v>
      </c>
      <c r="G301" s="156" t="s">
        <v>67</v>
      </c>
      <c r="H301" s="155" t="s">
        <v>419</v>
      </c>
      <c r="J301" s="98"/>
      <c r="K301" s="98"/>
      <c r="L301" s="98"/>
      <c r="M301" s="98"/>
      <c r="N301" s="98"/>
      <c r="O301" s="98"/>
      <c r="P301" s="154"/>
      <c r="Q301" s="154"/>
      <c r="R301" s="154"/>
      <c r="S301" s="154"/>
      <c r="T301" s="154"/>
      <c r="U301" s="154"/>
    </row>
    <row r="302" spans="1:21" s="42" customFormat="1" ht="12.6" customHeight="1" x14ac:dyDescent="0.3">
      <c r="A302" s="280"/>
      <c r="B302" s="153" t="s">
        <v>24</v>
      </c>
      <c r="C302" s="152" t="s">
        <v>255</v>
      </c>
      <c r="D302" s="99" t="s">
        <v>564</v>
      </c>
      <c r="E302" s="99" t="s">
        <v>544</v>
      </c>
      <c r="F302" s="99" t="s">
        <v>563</v>
      </c>
      <c r="G302" s="99" t="s">
        <v>68</v>
      </c>
      <c r="H302" s="151" t="s">
        <v>184</v>
      </c>
      <c r="J302" s="98"/>
      <c r="K302" s="98"/>
      <c r="L302" s="98"/>
      <c r="M302" s="98"/>
      <c r="N302" s="98"/>
      <c r="O302" s="98"/>
    </row>
    <row r="303" spans="1:21" s="42" customFormat="1" ht="12.6" customHeight="1" x14ac:dyDescent="0.3">
      <c r="A303" s="282" t="s">
        <v>117</v>
      </c>
      <c r="B303" s="163" t="s">
        <v>11</v>
      </c>
      <c r="C303" s="162" t="s">
        <v>287</v>
      </c>
      <c r="D303" s="161" t="s">
        <v>287</v>
      </c>
      <c r="E303" s="161" t="s">
        <v>68</v>
      </c>
      <c r="F303" s="161" t="s">
        <v>562</v>
      </c>
      <c r="G303" s="161" t="s">
        <v>26</v>
      </c>
      <c r="H303" s="160" t="s">
        <v>357</v>
      </c>
      <c r="J303" s="98"/>
      <c r="K303" s="98"/>
      <c r="L303" s="98"/>
      <c r="M303" s="98"/>
      <c r="N303" s="98"/>
      <c r="O303" s="98"/>
      <c r="P303" s="154"/>
      <c r="Q303" s="154"/>
      <c r="R303" s="154"/>
      <c r="S303" s="154"/>
      <c r="T303" s="154"/>
      <c r="U303" s="154"/>
    </row>
    <row r="304" spans="1:21" s="42" customFormat="1" ht="12.6" customHeight="1" x14ac:dyDescent="0.3">
      <c r="A304" s="280"/>
      <c r="B304" s="159" t="s">
        <v>10</v>
      </c>
      <c r="C304" s="157" t="s">
        <v>251</v>
      </c>
      <c r="D304" s="156" t="s">
        <v>251</v>
      </c>
      <c r="E304" s="156" t="s">
        <v>307</v>
      </c>
      <c r="F304" s="156" t="s">
        <v>561</v>
      </c>
      <c r="G304" s="156" t="s">
        <v>26</v>
      </c>
      <c r="H304" s="155" t="s">
        <v>560</v>
      </c>
      <c r="J304" s="98"/>
      <c r="K304" s="98"/>
      <c r="L304" s="98"/>
      <c r="M304" s="98"/>
      <c r="N304" s="98"/>
      <c r="O304" s="98"/>
      <c r="P304" s="154"/>
      <c r="Q304" s="154"/>
      <c r="R304" s="154"/>
      <c r="S304" s="154"/>
      <c r="T304" s="154"/>
      <c r="U304" s="154"/>
    </row>
    <row r="305" spans="1:21" s="42" customFormat="1" ht="12.6" customHeight="1" x14ac:dyDescent="0.3">
      <c r="A305" s="280"/>
      <c r="B305" s="158" t="s">
        <v>8</v>
      </c>
      <c r="C305" s="157" t="s">
        <v>331</v>
      </c>
      <c r="D305" s="156" t="s">
        <v>331</v>
      </c>
      <c r="E305" s="156" t="s">
        <v>68</v>
      </c>
      <c r="F305" s="156" t="s">
        <v>559</v>
      </c>
      <c r="G305" s="156" t="s">
        <v>26</v>
      </c>
      <c r="H305" s="155" t="s">
        <v>229</v>
      </c>
      <c r="J305" s="98"/>
      <c r="K305" s="98"/>
      <c r="L305" s="98"/>
      <c r="M305" s="98"/>
      <c r="N305" s="98"/>
      <c r="O305" s="98"/>
      <c r="P305" s="154"/>
      <c r="Q305" s="154"/>
      <c r="R305" s="154"/>
      <c r="S305" s="154"/>
      <c r="T305" s="154"/>
      <c r="U305" s="154"/>
    </row>
    <row r="306" spans="1:21" s="42" customFormat="1" ht="12.6" customHeight="1" x14ac:dyDescent="0.3">
      <c r="A306" s="280"/>
      <c r="B306" s="153" t="s">
        <v>25</v>
      </c>
      <c r="C306" s="157" t="s">
        <v>558</v>
      </c>
      <c r="D306" s="156" t="s">
        <v>558</v>
      </c>
      <c r="E306" s="156" t="s">
        <v>483</v>
      </c>
      <c r="F306" s="156" t="s">
        <v>557</v>
      </c>
      <c r="G306" s="156" t="s">
        <v>67</v>
      </c>
      <c r="H306" s="155" t="s">
        <v>556</v>
      </c>
      <c r="J306" s="98"/>
      <c r="K306" s="98"/>
      <c r="L306" s="98"/>
      <c r="M306" s="98"/>
      <c r="N306" s="98"/>
      <c r="O306" s="98"/>
      <c r="P306" s="154"/>
      <c r="Q306" s="154"/>
      <c r="R306" s="154"/>
      <c r="S306" s="154"/>
      <c r="T306" s="154"/>
      <c r="U306" s="154"/>
    </row>
    <row r="307" spans="1:21" s="42" customFormat="1" ht="12.6" customHeight="1" x14ac:dyDescent="0.3">
      <c r="A307" s="280"/>
      <c r="B307" s="153" t="s">
        <v>24</v>
      </c>
      <c r="C307" s="152" t="s">
        <v>325</v>
      </c>
      <c r="D307" s="99" t="s">
        <v>325</v>
      </c>
      <c r="E307" s="99" t="s">
        <v>555</v>
      </c>
      <c r="F307" s="99" t="s">
        <v>554</v>
      </c>
      <c r="G307" s="99" t="s">
        <v>67</v>
      </c>
      <c r="H307" s="151" t="s">
        <v>206</v>
      </c>
      <c r="J307" s="98"/>
      <c r="K307" s="98"/>
      <c r="L307" s="98"/>
      <c r="M307" s="98"/>
      <c r="N307" s="98"/>
      <c r="O307" s="98"/>
    </row>
    <row r="308" spans="1:21" s="42" customFormat="1" ht="12.6" customHeight="1" x14ac:dyDescent="0.3">
      <c r="A308" s="282" t="s">
        <v>118</v>
      </c>
      <c r="B308" s="163" t="s">
        <v>11</v>
      </c>
      <c r="C308" s="162" t="s">
        <v>481</v>
      </c>
      <c r="D308" s="161" t="s">
        <v>251</v>
      </c>
      <c r="E308" s="161" t="s">
        <v>290</v>
      </c>
      <c r="F308" s="161" t="s">
        <v>553</v>
      </c>
      <c r="G308" s="161" t="s">
        <v>26</v>
      </c>
      <c r="H308" s="160" t="s">
        <v>492</v>
      </c>
      <c r="J308" s="98"/>
      <c r="K308" s="98"/>
      <c r="L308" s="98"/>
      <c r="M308" s="98"/>
      <c r="N308" s="98"/>
      <c r="O308" s="98"/>
      <c r="P308" s="154"/>
      <c r="Q308" s="154"/>
      <c r="R308" s="154"/>
      <c r="S308" s="154"/>
      <c r="T308" s="154"/>
      <c r="U308" s="154"/>
    </row>
    <row r="309" spans="1:21" s="42" customFormat="1" ht="12.6" customHeight="1" x14ac:dyDescent="0.3">
      <c r="A309" s="280"/>
      <c r="B309" s="159" t="s">
        <v>10</v>
      </c>
      <c r="C309" s="157" t="s">
        <v>552</v>
      </c>
      <c r="D309" s="156" t="s">
        <v>246</v>
      </c>
      <c r="E309" s="156" t="s">
        <v>487</v>
      </c>
      <c r="F309" s="156" t="s">
        <v>551</v>
      </c>
      <c r="G309" s="156" t="s">
        <v>26</v>
      </c>
      <c r="H309" s="155" t="s">
        <v>550</v>
      </c>
      <c r="J309" s="98"/>
      <c r="K309" s="98"/>
      <c r="L309" s="98"/>
      <c r="M309" s="98"/>
      <c r="N309" s="98"/>
      <c r="O309" s="98"/>
      <c r="P309" s="154"/>
      <c r="Q309" s="154"/>
      <c r="R309" s="154"/>
      <c r="S309" s="154"/>
      <c r="T309" s="154"/>
      <c r="U309" s="154"/>
    </row>
    <row r="310" spans="1:21" s="42" customFormat="1" ht="12.6" customHeight="1" x14ac:dyDescent="0.3">
      <c r="A310" s="280"/>
      <c r="B310" s="158" t="s">
        <v>8</v>
      </c>
      <c r="C310" s="157" t="s">
        <v>549</v>
      </c>
      <c r="D310" s="156" t="s">
        <v>251</v>
      </c>
      <c r="E310" s="156" t="s">
        <v>548</v>
      </c>
      <c r="F310" s="156" t="s">
        <v>547</v>
      </c>
      <c r="G310" s="156" t="s">
        <v>26</v>
      </c>
      <c r="H310" s="155" t="s">
        <v>335</v>
      </c>
      <c r="J310" s="98"/>
      <c r="K310" s="98"/>
      <c r="L310" s="98"/>
      <c r="M310" s="98"/>
      <c r="N310" s="98"/>
      <c r="O310" s="98"/>
      <c r="P310" s="154"/>
      <c r="Q310" s="154"/>
      <c r="R310" s="154"/>
      <c r="S310" s="154"/>
      <c r="T310" s="154"/>
      <c r="U310" s="154"/>
    </row>
    <row r="311" spans="1:21" s="42" customFormat="1" ht="12.6" customHeight="1" x14ac:dyDescent="0.3">
      <c r="A311" s="280"/>
      <c r="B311" s="153" t="s">
        <v>25</v>
      </c>
      <c r="C311" s="157" t="s">
        <v>546</v>
      </c>
      <c r="D311" s="156" t="s">
        <v>545</v>
      </c>
      <c r="E311" s="156" t="s">
        <v>544</v>
      </c>
      <c r="F311" s="156" t="s">
        <v>543</v>
      </c>
      <c r="G311" s="156" t="s">
        <v>67</v>
      </c>
      <c r="H311" s="155" t="s">
        <v>542</v>
      </c>
      <c r="J311" s="98"/>
      <c r="K311" s="98"/>
      <c r="L311" s="98"/>
      <c r="M311" s="98"/>
      <c r="N311" s="98"/>
      <c r="O311" s="98"/>
      <c r="P311" s="154"/>
      <c r="Q311" s="154"/>
      <c r="R311" s="154"/>
      <c r="S311" s="154"/>
      <c r="T311" s="154"/>
      <c r="U311" s="154"/>
    </row>
    <row r="312" spans="1:21" s="42" customFormat="1" ht="12.6" customHeight="1" x14ac:dyDescent="0.3">
      <c r="A312" s="280"/>
      <c r="B312" s="153" t="s">
        <v>24</v>
      </c>
      <c r="C312" s="152" t="s">
        <v>395</v>
      </c>
      <c r="D312" s="99" t="s">
        <v>395</v>
      </c>
      <c r="E312" s="99" t="s">
        <v>415</v>
      </c>
      <c r="F312" s="99" t="s">
        <v>541</v>
      </c>
      <c r="G312" s="99" t="s">
        <v>67</v>
      </c>
      <c r="H312" s="151" t="s">
        <v>320</v>
      </c>
      <c r="J312" s="98"/>
      <c r="K312" s="98"/>
      <c r="L312" s="98"/>
      <c r="M312" s="98"/>
      <c r="N312" s="98"/>
      <c r="O312" s="98"/>
    </row>
    <row r="313" spans="1:21" s="32" customFormat="1" ht="12.6" customHeight="1" x14ac:dyDescent="0.3">
      <c r="A313" s="433" t="s">
        <v>13</v>
      </c>
      <c r="B313" s="497" t="s">
        <v>11</v>
      </c>
      <c r="C313" s="484" t="s">
        <v>206</v>
      </c>
      <c r="D313" s="485" t="s">
        <v>353</v>
      </c>
      <c r="E313" s="485" t="s">
        <v>189</v>
      </c>
      <c r="F313" s="485" t="s">
        <v>540</v>
      </c>
      <c r="G313" s="485" t="s">
        <v>26</v>
      </c>
      <c r="H313" s="486" t="s">
        <v>502</v>
      </c>
      <c r="J313" s="164"/>
      <c r="K313" s="164"/>
      <c r="L313" s="164"/>
      <c r="M313" s="164"/>
      <c r="N313" s="164"/>
      <c r="O313" s="164"/>
      <c r="P313" s="133"/>
      <c r="Q313" s="133"/>
      <c r="R313" s="133"/>
      <c r="S313" s="133"/>
      <c r="T313" s="133"/>
      <c r="U313" s="133"/>
    </row>
    <row r="314" spans="1:21" s="32" customFormat="1" ht="12.6" customHeight="1" x14ac:dyDescent="0.3">
      <c r="A314" s="438"/>
      <c r="B314" s="498" t="s">
        <v>10</v>
      </c>
      <c r="C314" s="488" t="s">
        <v>539</v>
      </c>
      <c r="D314" s="489" t="s">
        <v>177</v>
      </c>
      <c r="E314" s="489" t="s">
        <v>406</v>
      </c>
      <c r="F314" s="489" t="s">
        <v>538</v>
      </c>
      <c r="G314" s="489" t="s">
        <v>68</v>
      </c>
      <c r="H314" s="490" t="s">
        <v>419</v>
      </c>
      <c r="J314" s="164"/>
      <c r="K314" s="164"/>
      <c r="L314" s="164"/>
      <c r="M314" s="164"/>
      <c r="N314" s="164"/>
      <c r="O314" s="164"/>
      <c r="P314" s="133"/>
      <c r="Q314" s="133"/>
      <c r="R314" s="133"/>
      <c r="S314" s="133"/>
      <c r="T314" s="133"/>
      <c r="U314" s="133"/>
    </row>
    <row r="315" spans="1:21" s="32" customFormat="1" ht="12.6" customHeight="1" x14ac:dyDescent="0.3">
      <c r="A315" s="438"/>
      <c r="B315" s="499" t="s">
        <v>8</v>
      </c>
      <c r="C315" s="488" t="s">
        <v>537</v>
      </c>
      <c r="D315" s="489" t="s">
        <v>231</v>
      </c>
      <c r="E315" s="489" t="s">
        <v>369</v>
      </c>
      <c r="F315" s="489" t="s">
        <v>536</v>
      </c>
      <c r="G315" s="489" t="s">
        <v>326</v>
      </c>
      <c r="H315" s="490" t="s">
        <v>453</v>
      </c>
      <c r="J315" s="164"/>
      <c r="K315" s="164"/>
      <c r="L315" s="164"/>
      <c r="M315" s="164"/>
      <c r="N315" s="164"/>
      <c r="O315" s="164"/>
      <c r="P315" s="133"/>
      <c r="Q315" s="133"/>
      <c r="R315" s="133"/>
      <c r="S315" s="133"/>
      <c r="T315" s="133"/>
      <c r="U315" s="133"/>
    </row>
    <row r="316" spans="1:21" s="32" customFormat="1" ht="12.6" customHeight="1" x14ac:dyDescent="0.3">
      <c r="A316" s="438"/>
      <c r="B316" s="500" t="s">
        <v>25</v>
      </c>
      <c r="C316" s="488" t="s">
        <v>535</v>
      </c>
      <c r="D316" s="489" t="s">
        <v>224</v>
      </c>
      <c r="E316" s="489" t="s">
        <v>534</v>
      </c>
      <c r="F316" s="489" t="s">
        <v>533</v>
      </c>
      <c r="G316" s="489" t="s">
        <v>323</v>
      </c>
      <c r="H316" s="490" t="s">
        <v>434</v>
      </c>
      <c r="J316" s="164"/>
      <c r="K316" s="164"/>
      <c r="L316" s="164"/>
      <c r="M316" s="164"/>
      <c r="N316" s="164"/>
      <c r="O316" s="164"/>
      <c r="P316" s="133"/>
      <c r="Q316" s="133"/>
      <c r="R316" s="133"/>
      <c r="S316" s="133"/>
      <c r="T316" s="133"/>
      <c r="U316" s="133"/>
    </row>
    <row r="317" spans="1:21" s="32" customFormat="1" ht="12.6" customHeight="1" x14ac:dyDescent="0.3">
      <c r="A317" s="446"/>
      <c r="B317" s="501" t="s">
        <v>24</v>
      </c>
      <c r="C317" s="494" t="s">
        <v>532</v>
      </c>
      <c r="D317" s="495" t="s">
        <v>531</v>
      </c>
      <c r="E317" s="495" t="s">
        <v>530</v>
      </c>
      <c r="F317" s="495" t="s">
        <v>529</v>
      </c>
      <c r="G317" s="495" t="s">
        <v>528</v>
      </c>
      <c r="H317" s="496" t="s">
        <v>174</v>
      </c>
      <c r="J317" s="164"/>
      <c r="K317" s="164"/>
      <c r="L317" s="164"/>
      <c r="M317" s="164"/>
      <c r="N317" s="164"/>
      <c r="O317" s="164"/>
    </row>
    <row r="318" spans="1:21" s="33" customFormat="1" ht="12.6" customHeight="1" x14ac:dyDescent="0.3">
      <c r="A318" s="262" t="s">
        <v>12</v>
      </c>
      <c r="B318" s="150" t="s">
        <v>11</v>
      </c>
      <c r="C318" s="560" t="s">
        <v>492</v>
      </c>
      <c r="D318" s="561" t="s">
        <v>209</v>
      </c>
      <c r="E318" s="561" t="s">
        <v>483</v>
      </c>
      <c r="F318" s="561" t="s">
        <v>430</v>
      </c>
      <c r="G318" s="561" t="s">
        <v>26</v>
      </c>
      <c r="H318" s="562" t="s">
        <v>499</v>
      </c>
      <c r="J318" s="128"/>
      <c r="K318" s="128"/>
      <c r="L318" s="128"/>
      <c r="M318" s="128"/>
      <c r="N318" s="128"/>
      <c r="O318" s="128"/>
      <c r="P318" s="133"/>
      <c r="Q318" s="133"/>
      <c r="R318" s="133"/>
      <c r="S318" s="133"/>
      <c r="T318" s="133"/>
      <c r="U318" s="133"/>
    </row>
    <row r="319" spans="1:21" s="33" customFormat="1" ht="12.6" customHeight="1" x14ac:dyDescent="0.3">
      <c r="A319" s="267"/>
      <c r="B319" s="149" t="s">
        <v>10</v>
      </c>
      <c r="C319" s="563" t="s">
        <v>308</v>
      </c>
      <c r="D319" s="564" t="s">
        <v>426</v>
      </c>
      <c r="E319" s="564" t="s">
        <v>448</v>
      </c>
      <c r="F319" s="564" t="s">
        <v>527</v>
      </c>
      <c r="G319" s="564" t="s">
        <v>26</v>
      </c>
      <c r="H319" s="565" t="s">
        <v>455</v>
      </c>
      <c r="J319" s="128"/>
      <c r="K319" s="128"/>
      <c r="L319" s="128"/>
      <c r="M319" s="128"/>
      <c r="N319" s="128"/>
      <c r="O319" s="128"/>
      <c r="P319" s="133"/>
      <c r="Q319" s="133"/>
      <c r="R319" s="133"/>
      <c r="S319" s="133"/>
      <c r="T319" s="133"/>
      <c r="U319" s="133"/>
    </row>
    <row r="320" spans="1:21" s="33" customFormat="1" ht="12.6" customHeight="1" x14ac:dyDescent="0.3">
      <c r="A320" s="267"/>
      <c r="B320" s="148" t="s">
        <v>8</v>
      </c>
      <c r="C320" s="563" t="s">
        <v>256</v>
      </c>
      <c r="D320" s="564" t="s">
        <v>526</v>
      </c>
      <c r="E320" s="564" t="s">
        <v>320</v>
      </c>
      <c r="F320" s="564" t="s">
        <v>525</v>
      </c>
      <c r="G320" s="564" t="s">
        <v>26</v>
      </c>
      <c r="H320" s="565" t="s">
        <v>453</v>
      </c>
      <c r="J320" s="128"/>
      <c r="K320" s="128"/>
      <c r="L320" s="128"/>
      <c r="M320" s="128"/>
      <c r="N320" s="128"/>
      <c r="O320" s="128"/>
      <c r="P320" s="133"/>
      <c r="Q320" s="133"/>
      <c r="R320" s="133"/>
      <c r="S320" s="133"/>
      <c r="T320" s="133"/>
      <c r="U320" s="133"/>
    </row>
    <row r="321" spans="1:21" s="33" customFormat="1" ht="12.6" customHeight="1" x14ac:dyDescent="0.3">
      <c r="A321" s="267"/>
      <c r="B321" s="147" t="s">
        <v>25</v>
      </c>
      <c r="C321" s="563" t="s">
        <v>524</v>
      </c>
      <c r="D321" s="564" t="s">
        <v>492</v>
      </c>
      <c r="E321" s="564" t="s">
        <v>523</v>
      </c>
      <c r="F321" s="564" t="s">
        <v>522</v>
      </c>
      <c r="G321" s="564" t="s">
        <v>521</v>
      </c>
      <c r="H321" s="565" t="s">
        <v>382</v>
      </c>
      <c r="J321" s="128"/>
      <c r="K321" s="128"/>
      <c r="L321" s="128"/>
      <c r="M321" s="128"/>
      <c r="N321" s="128"/>
      <c r="O321" s="128"/>
      <c r="P321" s="133"/>
      <c r="Q321" s="133"/>
      <c r="R321" s="133"/>
      <c r="S321" s="133"/>
      <c r="T321" s="133"/>
      <c r="U321" s="133"/>
    </row>
    <row r="322" spans="1:21" s="33" customFormat="1" ht="12.6" customHeight="1" x14ac:dyDescent="0.3">
      <c r="A322" s="267"/>
      <c r="B322" s="147" t="s">
        <v>24</v>
      </c>
      <c r="C322" s="563" t="s">
        <v>359</v>
      </c>
      <c r="D322" s="564" t="s">
        <v>250</v>
      </c>
      <c r="E322" s="564" t="s">
        <v>520</v>
      </c>
      <c r="F322" s="564" t="s">
        <v>519</v>
      </c>
      <c r="G322" s="564" t="s">
        <v>68</v>
      </c>
      <c r="H322" s="565" t="s">
        <v>414</v>
      </c>
      <c r="J322" s="128"/>
      <c r="K322" s="128"/>
      <c r="L322" s="128"/>
      <c r="M322" s="128"/>
      <c r="N322" s="128"/>
      <c r="O322" s="128"/>
      <c r="P322" s="32"/>
      <c r="Q322" s="32"/>
      <c r="R322" s="32"/>
      <c r="S322" s="32"/>
      <c r="T322" s="32"/>
      <c r="U322" s="32"/>
    </row>
    <row r="323" spans="1:21" s="42" customFormat="1" ht="12.6" customHeight="1" x14ac:dyDescent="0.3">
      <c r="A323" s="282" t="s">
        <v>119</v>
      </c>
      <c r="B323" s="163" t="s">
        <v>11</v>
      </c>
      <c r="C323" s="162" t="s">
        <v>308</v>
      </c>
      <c r="D323" s="161" t="s">
        <v>518</v>
      </c>
      <c r="E323" s="161" t="s">
        <v>441</v>
      </c>
      <c r="F323" s="161" t="s">
        <v>517</v>
      </c>
      <c r="G323" s="161" t="s">
        <v>26</v>
      </c>
      <c r="H323" s="160" t="s">
        <v>426</v>
      </c>
      <c r="J323" s="98"/>
      <c r="K323" s="98"/>
      <c r="L323" s="98"/>
      <c r="M323" s="98"/>
      <c r="N323" s="98"/>
      <c r="O323" s="98"/>
      <c r="P323" s="154"/>
      <c r="Q323" s="154"/>
      <c r="R323" s="154"/>
      <c r="S323" s="154"/>
      <c r="T323" s="154"/>
      <c r="U323" s="154"/>
    </row>
    <row r="324" spans="1:21" s="42" customFormat="1" ht="12.6" customHeight="1" x14ac:dyDescent="0.3">
      <c r="A324" s="280"/>
      <c r="B324" s="159" t="s">
        <v>10</v>
      </c>
      <c r="C324" s="157" t="s">
        <v>384</v>
      </c>
      <c r="D324" s="156" t="s">
        <v>364</v>
      </c>
      <c r="E324" s="156" t="s">
        <v>436</v>
      </c>
      <c r="F324" s="156" t="s">
        <v>516</v>
      </c>
      <c r="G324" s="156" t="s">
        <v>26</v>
      </c>
      <c r="H324" s="155" t="s">
        <v>232</v>
      </c>
      <c r="J324" s="98"/>
      <c r="K324" s="98"/>
      <c r="L324" s="98"/>
      <c r="M324" s="98"/>
      <c r="N324" s="98"/>
      <c r="O324" s="98"/>
      <c r="P324" s="154"/>
      <c r="Q324" s="154"/>
      <c r="R324" s="154"/>
      <c r="S324" s="154"/>
      <c r="T324" s="154"/>
      <c r="U324" s="154"/>
    </row>
    <row r="325" spans="1:21" s="42" customFormat="1" ht="12.6" customHeight="1" x14ac:dyDescent="0.3">
      <c r="A325" s="280"/>
      <c r="B325" s="158" t="s">
        <v>8</v>
      </c>
      <c r="C325" s="157" t="s">
        <v>419</v>
      </c>
      <c r="D325" s="156" t="s">
        <v>418</v>
      </c>
      <c r="E325" s="156" t="s">
        <v>515</v>
      </c>
      <c r="F325" s="156" t="s">
        <v>514</v>
      </c>
      <c r="G325" s="156" t="s">
        <v>26</v>
      </c>
      <c r="H325" s="155" t="s">
        <v>513</v>
      </c>
      <c r="J325" s="98"/>
      <c r="K325" s="98"/>
      <c r="L325" s="98"/>
      <c r="M325" s="98"/>
      <c r="N325" s="98"/>
      <c r="O325" s="98"/>
      <c r="P325" s="154"/>
      <c r="Q325" s="154"/>
      <c r="R325" s="154"/>
      <c r="S325" s="154"/>
      <c r="T325" s="154"/>
      <c r="U325" s="154"/>
    </row>
    <row r="326" spans="1:21" s="42" customFormat="1" ht="12.6" customHeight="1" x14ac:dyDescent="0.3">
      <c r="A326" s="280"/>
      <c r="B326" s="153" t="s">
        <v>25</v>
      </c>
      <c r="C326" s="157" t="s">
        <v>349</v>
      </c>
      <c r="D326" s="156" t="s">
        <v>377</v>
      </c>
      <c r="E326" s="156" t="s">
        <v>512</v>
      </c>
      <c r="F326" s="156" t="s">
        <v>511</v>
      </c>
      <c r="G326" s="156" t="s">
        <v>67</v>
      </c>
      <c r="H326" s="155" t="s">
        <v>335</v>
      </c>
      <c r="J326" s="98"/>
      <c r="K326" s="98"/>
      <c r="L326" s="98"/>
      <c r="M326" s="98"/>
      <c r="N326" s="98"/>
      <c r="O326" s="98"/>
      <c r="P326" s="154"/>
      <c r="Q326" s="154"/>
      <c r="R326" s="154"/>
      <c r="S326" s="154"/>
      <c r="T326" s="154"/>
      <c r="U326" s="154"/>
    </row>
    <row r="327" spans="1:21" s="42" customFormat="1" ht="12.6" customHeight="1" x14ac:dyDescent="0.3">
      <c r="A327" s="280"/>
      <c r="B327" s="153" t="s">
        <v>24</v>
      </c>
      <c r="C327" s="152" t="s">
        <v>187</v>
      </c>
      <c r="D327" s="99" t="s">
        <v>187</v>
      </c>
      <c r="E327" s="99" t="s">
        <v>510</v>
      </c>
      <c r="F327" s="99" t="s">
        <v>509</v>
      </c>
      <c r="G327" s="99" t="s">
        <v>67</v>
      </c>
      <c r="H327" s="151" t="s">
        <v>223</v>
      </c>
      <c r="J327" s="98"/>
      <c r="K327" s="98"/>
      <c r="L327" s="98"/>
      <c r="M327" s="98"/>
      <c r="N327" s="98"/>
      <c r="O327" s="98"/>
    </row>
    <row r="328" spans="1:21" s="42" customFormat="1" ht="12.6" customHeight="1" x14ac:dyDescent="0.3">
      <c r="A328" s="282" t="s">
        <v>120</v>
      </c>
      <c r="B328" s="163" t="s">
        <v>11</v>
      </c>
      <c r="C328" s="162" t="s">
        <v>508</v>
      </c>
      <c r="D328" s="161" t="s">
        <v>507</v>
      </c>
      <c r="E328" s="161" t="s">
        <v>428</v>
      </c>
      <c r="F328" s="161" t="s">
        <v>506</v>
      </c>
      <c r="G328" s="161" t="s">
        <v>26</v>
      </c>
      <c r="H328" s="160" t="s">
        <v>372</v>
      </c>
      <c r="J328" s="98"/>
      <c r="K328" s="98"/>
      <c r="L328" s="98"/>
      <c r="M328" s="98"/>
      <c r="N328" s="98"/>
      <c r="O328" s="98"/>
      <c r="P328" s="154"/>
      <c r="Q328" s="154"/>
      <c r="R328" s="154"/>
      <c r="S328" s="154"/>
      <c r="T328" s="154"/>
      <c r="U328" s="154"/>
    </row>
    <row r="329" spans="1:21" s="42" customFormat="1" ht="12.6" customHeight="1" x14ac:dyDescent="0.3">
      <c r="A329" s="280"/>
      <c r="B329" s="159" t="s">
        <v>10</v>
      </c>
      <c r="C329" s="157" t="s">
        <v>505</v>
      </c>
      <c r="D329" s="156" t="s">
        <v>505</v>
      </c>
      <c r="E329" s="156" t="s">
        <v>504</v>
      </c>
      <c r="F329" s="156" t="s">
        <v>503</v>
      </c>
      <c r="G329" s="156" t="s">
        <v>26</v>
      </c>
      <c r="H329" s="155" t="s">
        <v>461</v>
      </c>
      <c r="J329" s="98"/>
      <c r="K329" s="98"/>
      <c r="L329" s="98"/>
      <c r="M329" s="98"/>
      <c r="N329" s="98"/>
      <c r="O329" s="98"/>
      <c r="P329" s="154"/>
      <c r="Q329" s="154"/>
      <c r="R329" s="154"/>
      <c r="S329" s="154"/>
      <c r="T329" s="154"/>
      <c r="U329" s="154"/>
    </row>
    <row r="330" spans="1:21" s="42" customFormat="1" ht="12.6" customHeight="1" x14ac:dyDescent="0.3">
      <c r="A330" s="280"/>
      <c r="B330" s="158" t="s">
        <v>8</v>
      </c>
      <c r="C330" s="157" t="s">
        <v>502</v>
      </c>
      <c r="D330" s="156" t="s">
        <v>502</v>
      </c>
      <c r="E330" s="156" t="s">
        <v>501</v>
      </c>
      <c r="F330" s="156" t="s">
        <v>500</v>
      </c>
      <c r="G330" s="156" t="s">
        <v>26</v>
      </c>
      <c r="H330" s="155" t="s">
        <v>322</v>
      </c>
      <c r="J330" s="98"/>
      <c r="K330" s="98"/>
      <c r="L330" s="98"/>
      <c r="M330" s="98"/>
      <c r="N330" s="98"/>
      <c r="O330" s="98"/>
      <c r="P330" s="154"/>
      <c r="Q330" s="154"/>
      <c r="R330" s="154"/>
      <c r="S330" s="154"/>
      <c r="T330" s="154"/>
      <c r="U330" s="154"/>
    </row>
    <row r="331" spans="1:21" s="42" customFormat="1" ht="12.6" customHeight="1" x14ac:dyDescent="0.3">
      <c r="A331" s="280"/>
      <c r="B331" s="153" t="s">
        <v>25</v>
      </c>
      <c r="C331" s="157" t="s">
        <v>499</v>
      </c>
      <c r="D331" s="156" t="s">
        <v>419</v>
      </c>
      <c r="E331" s="156" t="s">
        <v>402</v>
      </c>
      <c r="F331" s="156" t="s">
        <v>498</v>
      </c>
      <c r="G331" s="156" t="s">
        <v>67</v>
      </c>
      <c r="H331" s="155" t="s">
        <v>384</v>
      </c>
      <c r="J331" s="98"/>
      <c r="K331" s="98"/>
      <c r="L331" s="98"/>
      <c r="M331" s="98"/>
      <c r="N331" s="98"/>
      <c r="O331" s="98"/>
      <c r="P331" s="154"/>
      <c r="Q331" s="154"/>
      <c r="R331" s="154"/>
      <c r="S331" s="154"/>
      <c r="T331" s="154"/>
      <c r="U331" s="154"/>
    </row>
    <row r="332" spans="1:21" s="42" customFormat="1" ht="12.6" customHeight="1" x14ac:dyDescent="0.3">
      <c r="A332" s="280"/>
      <c r="B332" s="153" t="s">
        <v>24</v>
      </c>
      <c r="C332" s="152" t="s">
        <v>403</v>
      </c>
      <c r="D332" s="99" t="s">
        <v>403</v>
      </c>
      <c r="E332" s="99" t="s">
        <v>497</v>
      </c>
      <c r="F332" s="99" t="s">
        <v>496</v>
      </c>
      <c r="G332" s="99" t="s">
        <v>67</v>
      </c>
      <c r="H332" s="151" t="s">
        <v>495</v>
      </c>
      <c r="J332" s="98"/>
      <c r="K332" s="98"/>
      <c r="L332" s="98"/>
      <c r="M332" s="98"/>
      <c r="N332" s="98"/>
      <c r="O332" s="98"/>
    </row>
    <row r="333" spans="1:21" s="42" customFormat="1" ht="12.6" customHeight="1" x14ac:dyDescent="0.3">
      <c r="A333" s="282" t="s">
        <v>121</v>
      </c>
      <c r="B333" s="163" t="s">
        <v>11</v>
      </c>
      <c r="C333" s="162" t="s">
        <v>466</v>
      </c>
      <c r="D333" s="161" t="s">
        <v>419</v>
      </c>
      <c r="E333" s="161" t="s">
        <v>320</v>
      </c>
      <c r="F333" s="161" t="s">
        <v>494</v>
      </c>
      <c r="G333" s="161" t="s">
        <v>26</v>
      </c>
      <c r="H333" s="160" t="s">
        <v>493</v>
      </c>
      <c r="J333" s="98"/>
      <c r="K333" s="98"/>
      <c r="L333" s="98"/>
      <c r="M333" s="98"/>
      <c r="N333" s="98"/>
      <c r="O333" s="98"/>
      <c r="P333" s="154"/>
      <c r="Q333" s="154"/>
      <c r="R333" s="154"/>
      <c r="S333" s="154"/>
      <c r="T333" s="154"/>
      <c r="U333" s="154"/>
    </row>
    <row r="334" spans="1:21" s="42" customFormat="1" ht="12.6" customHeight="1" x14ac:dyDescent="0.3">
      <c r="A334" s="280"/>
      <c r="B334" s="159" t="s">
        <v>10</v>
      </c>
      <c r="C334" s="157" t="s">
        <v>466</v>
      </c>
      <c r="D334" s="156" t="s">
        <v>492</v>
      </c>
      <c r="E334" s="156" t="s">
        <v>317</v>
      </c>
      <c r="F334" s="156" t="s">
        <v>491</v>
      </c>
      <c r="G334" s="156" t="s">
        <v>26</v>
      </c>
      <c r="H334" s="155" t="s">
        <v>206</v>
      </c>
      <c r="J334" s="98"/>
      <c r="K334" s="98"/>
      <c r="L334" s="98"/>
      <c r="M334" s="98"/>
      <c r="N334" s="98"/>
      <c r="O334" s="98"/>
      <c r="P334" s="154"/>
      <c r="Q334" s="154"/>
      <c r="R334" s="154"/>
      <c r="S334" s="154"/>
      <c r="T334" s="154"/>
      <c r="U334" s="154"/>
    </row>
    <row r="335" spans="1:21" s="42" customFormat="1" ht="12.6" customHeight="1" x14ac:dyDescent="0.3">
      <c r="A335" s="280"/>
      <c r="B335" s="158" t="s">
        <v>8</v>
      </c>
      <c r="C335" s="157" t="s">
        <v>256</v>
      </c>
      <c r="D335" s="156" t="s">
        <v>490</v>
      </c>
      <c r="E335" s="156" t="s">
        <v>424</v>
      </c>
      <c r="F335" s="156" t="s">
        <v>489</v>
      </c>
      <c r="G335" s="156" t="s">
        <v>26</v>
      </c>
      <c r="H335" s="155" t="s">
        <v>241</v>
      </c>
      <c r="J335" s="98"/>
      <c r="K335" s="98"/>
      <c r="L335" s="98"/>
      <c r="M335" s="98"/>
      <c r="N335" s="98"/>
      <c r="O335" s="98"/>
      <c r="P335" s="154"/>
      <c r="Q335" s="154"/>
      <c r="R335" s="154"/>
      <c r="S335" s="154"/>
      <c r="T335" s="154"/>
      <c r="U335" s="154"/>
    </row>
    <row r="336" spans="1:21" s="42" customFormat="1" ht="12.6" customHeight="1" x14ac:dyDescent="0.3">
      <c r="A336" s="280"/>
      <c r="B336" s="153" t="s">
        <v>25</v>
      </c>
      <c r="C336" s="157" t="s">
        <v>488</v>
      </c>
      <c r="D336" s="156" t="s">
        <v>450</v>
      </c>
      <c r="E336" s="156" t="s">
        <v>487</v>
      </c>
      <c r="F336" s="156" t="s">
        <v>486</v>
      </c>
      <c r="G336" s="156" t="s">
        <v>67</v>
      </c>
      <c r="H336" s="155" t="s">
        <v>247</v>
      </c>
      <c r="J336" s="98"/>
      <c r="K336" s="98"/>
      <c r="L336" s="98"/>
      <c r="M336" s="98"/>
      <c r="N336" s="98"/>
      <c r="O336" s="98"/>
      <c r="P336" s="154"/>
      <c r="Q336" s="154"/>
      <c r="R336" s="154"/>
      <c r="S336" s="154"/>
      <c r="T336" s="154"/>
      <c r="U336" s="154"/>
    </row>
    <row r="337" spans="1:21" s="42" customFormat="1" ht="12.6" customHeight="1" x14ac:dyDescent="0.3">
      <c r="A337" s="280"/>
      <c r="B337" s="153" t="s">
        <v>24</v>
      </c>
      <c r="C337" s="152" t="s">
        <v>485</v>
      </c>
      <c r="D337" s="99" t="s">
        <v>484</v>
      </c>
      <c r="E337" s="99" t="s">
        <v>483</v>
      </c>
      <c r="F337" s="99" t="s">
        <v>482</v>
      </c>
      <c r="G337" s="99" t="s">
        <v>67</v>
      </c>
      <c r="H337" s="151" t="s">
        <v>370</v>
      </c>
      <c r="J337" s="98"/>
      <c r="K337" s="98"/>
      <c r="L337" s="98"/>
      <c r="M337" s="98"/>
      <c r="N337" s="98"/>
      <c r="O337" s="98"/>
    </row>
    <row r="338" spans="1:21" s="42" customFormat="1" ht="12.6" customHeight="1" x14ac:dyDescent="0.3">
      <c r="A338" s="282" t="s">
        <v>122</v>
      </c>
      <c r="B338" s="163" t="s">
        <v>11</v>
      </c>
      <c r="C338" s="162" t="s">
        <v>481</v>
      </c>
      <c r="D338" s="161" t="s">
        <v>246</v>
      </c>
      <c r="E338" s="161" t="s">
        <v>411</v>
      </c>
      <c r="F338" s="161" t="s">
        <v>480</v>
      </c>
      <c r="G338" s="161" t="s">
        <v>26</v>
      </c>
      <c r="H338" s="160" t="s">
        <v>250</v>
      </c>
      <c r="J338" s="98"/>
      <c r="K338" s="98"/>
      <c r="L338" s="98"/>
      <c r="M338" s="98"/>
      <c r="N338" s="98"/>
      <c r="O338" s="98"/>
      <c r="P338" s="154"/>
      <c r="Q338" s="154"/>
      <c r="R338" s="154"/>
      <c r="S338" s="154"/>
      <c r="T338" s="154"/>
      <c r="U338" s="154"/>
    </row>
    <row r="339" spans="1:21" s="42" customFormat="1" ht="12.6" customHeight="1" x14ac:dyDescent="0.3">
      <c r="A339" s="280"/>
      <c r="B339" s="159" t="s">
        <v>10</v>
      </c>
      <c r="C339" s="157" t="s">
        <v>385</v>
      </c>
      <c r="D339" s="156" t="s">
        <v>479</v>
      </c>
      <c r="E339" s="156" t="s">
        <v>478</v>
      </c>
      <c r="F339" s="156" t="s">
        <v>477</v>
      </c>
      <c r="G339" s="156" t="s">
        <v>26</v>
      </c>
      <c r="H339" s="155" t="s">
        <v>218</v>
      </c>
      <c r="J339" s="98"/>
      <c r="K339" s="98"/>
      <c r="L339" s="98"/>
      <c r="M339" s="98"/>
      <c r="N339" s="98"/>
      <c r="O339" s="98"/>
      <c r="P339" s="154"/>
      <c r="Q339" s="154"/>
      <c r="R339" s="154"/>
      <c r="S339" s="154"/>
      <c r="T339" s="154"/>
      <c r="U339" s="154"/>
    </row>
    <row r="340" spans="1:21" s="42" customFormat="1" ht="12.6" customHeight="1" x14ac:dyDescent="0.3">
      <c r="A340" s="280"/>
      <c r="B340" s="158" t="s">
        <v>8</v>
      </c>
      <c r="C340" s="157" t="s">
        <v>201</v>
      </c>
      <c r="D340" s="156" t="s">
        <v>434</v>
      </c>
      <c r="E340" s="156" t="s">
        <v>476</v>
      </c>
      <c r="F340" s="156" t="s">
        <v>475</v>
      </c>
      <c r="G340" s="156" t="s">
        <v>26</v>
      </c>
      <c r="H340" s="155" t="s">
        <v>256</v>
      </c>
      <c r="J340" s="98"/>
      <c r="K340" s="98"/>
      <c r="L340" s="98"/>
      <c r="M340" s="98"/>
      <c r="N340" s="98"/>
      <c r="O340" s="98"/>
      <c r="P340" s="154"/>
      <c r="Q340" s="154"/>
      <c r="R340" s="154"/>
      <c r="S340" s="154"/>
      <c r="T340" s="154"/>
      <c r="U340" s="154"/>
    </row>
    <row r="341" spans="1:21" s="42" customFormat="1" ht="12.6" customHeight="1" x14ac:dyDescent="0.3">
      <c r="A341" s="280"/>
      <c r="B341" s="153" t="s">
        <v>25</v>
      </c>
      <c r="C341" s="157" t="s">
        <v>382</v>
      </c>
      <c r="D341" s="156" t="s">
        <v>245</v>
      </c>
      <c r="E341" s="156" t="s">
        <v>474</v>
      </c>
      <c r="F341" s="156" t="s">
        <v>473</v>
      </c>
      <c r="G341" s="156" t="s">
        <v>67</v>
      </c>
      <c r="H341" s="155" t="s">
        <v>472</v>
      </c>
      <c r="J341" s="98"/>
      <c r="K341" s="98"/>
      <c r="L341" s="98"/>
      <c r="M341" s="98"/>
      <c r="N341" s="98"/>
      <c r="O341" s="98"/>
      <c r="P341" s="154"/>
      <c r="Q341" s="154"/>
      <c r="R341" s="154"/>
      <c r="S341" s="154"/>
      <c r="T341" s="154"/>
      <c r="U341" s="154"/>
    </row>
    <row r="342" spans="1:21" s="42" customFormat="1" ht="12.6" customHeight="1" x14ac:dyDescent="0.3">
      <c r="A342" s="280"/>
      <c r="B342" s="153" t="s">
        <v>24</v>
      </c>
      <c r="C342" s="152" t="s">
        <v>251</v>
      </c>
      <c r="D342" s="99" t="s">
        <v>250</v>
      </c>
      <c r="E342" s="99" t="s">
        <v>431</v>
      </c>
      <c r="F342" s="99" t="s">
        <v>471</v>
      </c>
      <c r="G342" s="99" t="s">
        <v>67</v>
      </c>
      <c r="H342" s="151" t="s">
        <v>470</v>
      </c>
      <c r="J342" s="98"/>
      <c r="K342" s="98"/>
      <c r="L342" s="98"/>
      <c r="M342" s="98"/>
      <c r="N342" s="98"/>
      <c r="O342" s="98"/>
    </row>
    <row r="343" spans="1:21" s="42" customFormat="1" ht="12.6" customHeight="1" x14ac:dyDescent="0.3">
      <c r="A343" s="282" t="s">
        <v>123</v>
      </c>
      <c r="B343" s="163" t="s">
        <v>11</v>
      </c>
      <c r="C343" s="162" t="s">
        <v>394</v>
      </c>
      <c r="D343" s="161" t="s">
        <v>394</v>
      </c>
      <c r="E343" s="161" t="s">
        <v>68</v>
      </c>
      <c r="F343" s="161" t="s">
        <v>469</v>
      </c>
      <c r="G343" s="161" t="s">
        <v>26</v>
      </c>
      <c r="H343" s="160" t="s">
        <v>468</v>
      </c>
      <c r="J343" s="98"/>
      <c r="K343" s="98"/>
      <c r="L343" s="98"/>
      <c r="M343" s="98"/>
      <c r="N343" s="98"/>
      <c r="O343" s="98"/>
      <c r="P343" s="154"/>
      <c r="Q343" s="154"/>
      <c r="R343" s="154"/>
      <c r="S343" s="154"/>
      <c r="T343" s="154"/>
      <c r="U343" s="154"/>
    </row>
    <row r="344" spans="1:21" s="42" customFormat="1" ht="12.6" customHeight="1" x14ac:dyDescent="0.3">
      <c r="A344" s="280"/>
      <c r="B344" s="159" t="s">
        <v>10</v>
      </c>
      <c r="C344" s="157" t="s">
        <v>459</v>
      </c>
      <c r="D344" s="156" t="s">
        <v>459</v>
      </c>
      <c r="E344" s="156" t="s">
        <v>26</v>
      </c>
      <c r="F344" s="156" t="s">
        <v>467</v>
      </c>
      <c r="G344" s="156" t="s">
        <v>26</v>
      </c>
      <c r="H344" s="155" t="s">
        <v>466</v>
      </c>
      <c r="J344" s="98"/>
      <c r="K344" s="98"/>
      <c r="L344" s="98"/>
      <c r="M344" s="98"/>
      <c r="N344" s="98"/>
      <c r="O344" s="98"/>
      <c r="P344" s="154"/>
      <c r="Q344" s="154"/>
      <c r="R344" s="154"/>
      <c r="S344" s="154"/>
      <c r="T344" s="154"/>
      <c r="U344" s="154"/>
    </row>
    <row r="345" spans="1:21" s="42" customFormat="1" ht="12.6" customHeight="1" x14ac:dyDescent="0.3">
      <c r="A345" s="280"/>
      <c r="B345" s="158" t="s">
        <v>8</v>
      </c>
      <c r="C345" s="157" t="s">
        <v>329</v>
      </c>
      <c r="D345" s="156" t="s">
        <v>329</v>
      </c>
      <c r="E345" s="156" t="s">
        <v>26</v>
      </c>
      <c r="F345" s="156" t="s">
        <v>465</v>
      </c>
      <c r="G345" s="156" t="s">
        <v>26</v>
      </c>
      <c r="H345" s="155" t="s">
        <v>439</v>
      </c>
      <c r="J345" s="98"/>
      <c r="K345" s="98"/>
      <c r="L345" s="98"/>
      <c r="M345" s="98"/>
      <c r="N345" s="98"/>
      <c r="O345" s="98"/>
      <c r="P345" s="154"/>
      <c r="Q345" s="154"/>
      <c r="R345" s="154"/>
      <c r="S345" s="154"/>
      <c r="T345" s="154"/>
      <c r="U345" s="154"/>
    </row>
    <row r="346" spans="1:21" s="42" customFormat="1" ht="12.6" customHeight="1" x14ac:dyDescent="0.3">
      <c r="A346" s="280"/>
      <c r="B346" s="153" t="s">
        <v>25</v>
      </c>
      <c r="C346" s="157" t="s">
        <v>464</v>
      </c>
      <c r="D346" s="156" t="s">
        <v>464</v>
      </c>
      <c r="E346" s="156" t="s">
        <v>68</v>
      </c>
      <c r="F346" s="156" t="s">
        <v>463</v>
      </c>
      <c r="G346" s="156" t="s">
        <v>67</v>
      </c>
      <c r="H346" s="155" t="s">
        <v>247</v>
      </c>
      <c r="J346" s="98"/>
      <c r="K346" s="98"/>
      <c r="L346" s="98"/>
      <c r="M346" s="98"/>
      <c r="N346" s="98"/>
      <c r="O346" s="98"/>
      <c r="P346" s="154"/>
      <c r="Q346" s="154"/>
      <c r="R346" s="154"/>
      <c r="S346" s="154"/>
      <c r="T346" s="154"/>
      <c r="U346" s="154"/>
    </row>
    <row r="347" spans="1:21" s="42" customFormat="1" ht="12.6" customHeight="1" x14ac:dyDescent="0.3">
      <c r="A347" s="280"/>
      <c r="B347" s="153" t="s">
        <v>24</v>
      </c>
      <c r="C347" s="152" t="s">
        <v>462</v>
      </c>
      <c r="D347" s="99" t="s">
        <v>462</v>
      </c>
      <c r="E347" s="99" t="s">
        <v>68</v>
      </c>
      <c r="F347" s="99" t="s">
        <v>67</v>
      </c>
      <c r="G347" s="99" t="s">
        <v>67</v>
      </c>
      <c r="H347" s="151" t="s">
        <v>461</v>
      </c>
      <c r="J347" s="98"/>
      <c r="K347" s="98"/>
      <c r="L347" s="98"/>
      <c r="M347" s="98"/>
      <c r="N347" s="98"/>
      <c r="O347" s="98"/>
    </row>
    <row r="348" spans="1:21" s="42" customFormat="1" ht="12.6" customHeight="1" x14ac:dyDescent="0.3">
      <c r="A348" s="282" t="s">
        <v>124</v>
      </c>
      <c r="B348" s="163" t="s">
        <v>11</v>
      </c>
      <c r="C348" s="162" t="s">
        <v>434</v>
      </c>
      <c r="D348" s="161" t="s">
        <v>204</v>
      </c>
      <c r="E348" s="161" t="s">
        <v>176</v>
      </c>
      <c r="F348" s="161" t="s">
        <v>460</v>
      </c>
      <c r="G348" s="161" t="s">
        <v>26</v>
      </c>
      <c r="H348" s="160" t="s">
        <v>223</v>
      </c>
      <c r="J348" s="98"/>
      <c r="K348" s="98"/>
      <c r="L348" s="98"/>
      <c r="M348" s="98"/>
      <c r="N348" s="98"/>
      <c r="O348" s="98"/>
      <c r="P348" s="154"/>
      <c r="Q348" s="154"/>
      <c r="R348" s="154"/>
      <c r="S348" s="154"/>
      <c r="T348" s="154"/>
      <c r="U348" s="154"/>
    </row>
    <row r="349" spans="1:21" s="42" customFormat="1" ht="12.6" customHeight="1" x14ac:dyDescent="0.3">
      <c r="A349" s="280"/>
      <c r="B349" s="159" t="s">
        <v>10</v>
      </c>
      <c r="C349" s="157" t="s">
        <v>459</v>
      </c>
      <c r="D349" s="156" t="s">
        <v>426</v>
      </c>
      <c r="E349" s="156" t="s">
        <v>458</v>
      </c>
      <c r="F349" s="156" t="s">
        <v>457</v>
      </c>
      <c r="G349" s="156" t="s">
        <v>26</v>
      </c>
      <c r="H349" s="155" t="s">
        <v>456</v>
      </c>
      <c r="J349" s="98"/>
      <c r="K349" s="98"/>
      <c r="L349" s="98"/>
      <c r="M349" s="98"/>
      <c r="N349" s="98"/>
      <c r="O349" s="98"/>
      <c r="P349" s="154"/>
      <c r="Q349" s="154"/>
      <c r="R349" s="154"/>
      <c r="S349" s="154"/>
      <c r="T349" s="154"/>
      <c r="U349" s="154"/>
    </row>
    <row r="350" spans="1:21" s="42" customFormat="1" ht="12.6" customHeight="1" x14ac:dyDescent="0.3">
      <c r="A350" s="280"/>
      <c r="B350" s="158" t="s">
        <v>8</v>
      </c>
      <c r="C350" s="157" t="s">
        <v>455</v>
      </c>
      <c r="D350" s="156" t="s">
        <v>200</v>
      </c>
      <c r="E350" s="156" t="s">
        <v>448</v>
      </c>
      <c r="F350" s="156" t="s">
        <v>454</v>
      </c>
      <c r="G350" s="156" t="s">
        <v>26</v>
      </c>
      <c r="H350" s="155" t="s">
        <v>206</v>
      </c>
      <c r="J350" s="98"/>
      <c r="K350" s="98"/>
      <c r="L350" s="98"/>
      <c r="M350" s="98"/>
      <c r="N350" s="98"/>
      <c r="O350" s="98"/>
      <c r="P350" s="154"/>
      <c r="Q350" s="154"/>
      <c r="R350" s="154"/>
      <c r="S350" s="154"/>
      <c r="T350" s="154"/>
      <c r="U350" s="154"/>
    </row>
    <row r="351" spans="1:21" s="42" customFormat="1" ht="12.6" customHeight="1" x14ac:dyDescent="0.3">
      <c r="A351" s="280"/>
      <c r="B351" s="153" t="s">
        <v>25</v>
      </c>
      <c r="C351" s="157" t="s">
        <v>453</v>
      </c>
      <c r="D351" s="156" t="s">
        <v>425</v>
      </c>
      <c r="E351" s="156" t="s">
        <v>405</v>
      </c>
      <c r="F351" s="156" t="s">
        <v>452</v>
      </c>
      <c r="G351" s="156" t="s">
        <v>67</v>
      </c>
      <c r="H351" s="155" t="s">
        <v>451</v>
      </c>
      <c r="J351" s="98"/>
      <c r="K351" s="98"/>
      <c r="L351" s="98"/>
      <c r="M351" s="98"/>
      <c r="N351" s="98"/>
      <c r="O351" s="98"/>
      <c r="P351" s="154"/>
      <c r="Q351" s="154"/>
      <c r="R351" s="154"/>
      <c r="S351" s="154"/>
      <c r="T351" s="154"/>
      <c r="U351" s="154"/>
    </row>
    <row r="352" spans="1:21" s="42" customFormat="1" ht="12.6" customHeight="1" x14ac:dyDescent="0.3">
      <c r="A352" s="280"/>
      <c r="B352" s="153" t="s">
        <v>24</v>
      </c>
      <c r="C352" s="152" t="s">
        <v>450</v>
      </c>
      <c r="D352" s="99" t="s">
        <v>449</v>
      </c>
      <c r="E352" s="99" t="s">
        <v>448</v>
      </c>
      <c r="F352" s="99" t="s">
        <v>447</v>
      </c>
      <c r="G352" s="99" t="s">
        <v>67</v>
      </c>
      <c r="H352" s="151" t="s">
        <v>446</v>
      </c>
      <c r="J352" s="98"/>
      <c r="K352" s="98"/>
      <c r="L352" s="98"/>
      <c r="M352" s="98"/>
      <c r="N352" s="98"/>
      <c r="O352" s="98"/>
    </row>
    <row r="353" spans="1:21" s="42" customFormat="1" ht="12.6" customHeight="1" x14ac:dyDescent="0.3">
      <c r="A353" s="282" t="s">
        <v>125</v>
      </c>
      <c r="B353" s="163" t="s">
        <v>11</v>
      </c>
      <c r="C353" s="162" t="s">
        <v>445</v>
      </c>
      <c r="D353" s="161" t="s">
        <v>247</v>
      </c>
      <c r="E353" s="161" t="s">
        <v>444</v>
      </c>
      <c r="F353" s="161" t="s">
        <v>443</v>
      </c>
      <c r="G353" s="161" t="s">
        <v>26</v>
      </c>
      <c r="H353" s="160" t="s">
        <v>364</v>
      </c>
      <c r="J353" s="98"/>
      <c r="K353" s="98"/>
      <c r="L353" s="98"/>
      <c r="M353" s="98"/>
      <c r="N353" s="98"/>
      <c r="O353" s="98"/>
      <c r="P353" s="154"/>
      <c r="Q353" s="154"/>
      <c r="R353" s="154"/>
      <c r="S353" s="154"/>
      <c r="T353" s="154"/>
      <c r="U353" s="154"/>
    </row>
    <row r="354" spans="1:21" s="42" customFormat="1" ht="12.6" customHeight="1" x14ac:dyDescent="0.3">
      <c r="A354" s="280"/>
      <c r="B354" s="159" t="s">
        <v>10</v>
      </c>
      <c r="C354" s="157" t="s">
        <v>205</v>
      </c>
      <c r="D354" s="156" t="s">
        <v>442</v>
      </c>
      <c r="E354" s="156" t="s">
        <v>441</v>
      </c>
      <c r="F354" s="156" t="s">
        <v>440</v>
      </c>
      <c r="G354" s="156" t="s">
        <v>26</v>
      </c>
      <c r="H354" s="155" t="s">
        <v>439</v>
      </c>
      <c r="J354" s="98"/>
      <c r="K354" s="98"/>
      <c r="L354" s="98"/>
      <c r="M354" s="98"/>
      <c r="N354" s="98"/>
      <c r="O354" s="98"/>
      <c r="P354" s="154"/>
      <c r="Q354" s="154"/>
      <c r="R354" s="154"/>
      <c r="S354" s="154"/>
      <c r="T354" s="154"/>
      <c r="U354" s="154"/>
    </row>
    <row r="355" spans="1:21" s="42" customFormat="1" ht="12.6" customHeight="1" x14ac:dyDescent="0.3">
      <c r="A355" s="280"/>
      <c r="B355" s="158" t="s">
        <v>8</v>
      </c>
      <c r="C355" s="157" t="s">
        <v>438</v>
      </c>
      <c r="D355" s="156" t="s">
        <v>437</v>
      </c>
      <c r="E355" s="156" t="s">
        <v>436</v>
      </c>
      <c r="F355" s="156" t="s">
        <v>435</v>
      </c>
      <c r="G355" s="156" t="s">
        <v>26</v>
      </c>
      <c r="H355" s="155" t="s">
        <v>182</v>
      </c>
      <c r="J355" s="98"/>
      <c r="K355" s="98"/>
      <c r="L355" s="98"/>
      <c r="M355" s="98"/>
      <c r="N355" s="98"/>
      <c r="O355" s="98"/>
      <c r="P355" s="154"/>
      <c r="Q355" s="154"/>
      <c r="R355" s="154"/>
      <c r="S355" s="154"/>
      <c r="T355" s="154"/>
      <c r="U355" s="154"/>
    </row>
    <row r="356" spans="1:21" s="42" customFormat="1" ht="12.6" customHeight="1" x14ac:dyDescent="0.3">
      <c r="A356" s="280"/>
      <c r="B356" s="153" t="s">
        <v>25</v>
      </c>
      <c r="C356" s="157" t="s">
        <v>434</v>
      </c>
      <c r="D356" s="156" t="s">
        <v>241</v>
      </c>
      <c r="E356" s="156" t="s">
        <v>433</v>
      </c>
      <c r="F356" s="156" t="s">
        <v>432</v>
      </c>
      <c r="G356" s="156" t="s">
        <v>68</v>
      </c>
      <c r="H356" s="155" t="s">
        <v>218</v>
      </c>
      <c r="J356" s="98"/>
      <c r="K356" s="98"/>
      <c r="L356" s="98"/>
      <c r="M356" s="98"/>
      <c r="N356" s="98"/>
      <c r="O356" s="98"/>
      <c r="P356" s="154"/>
      <c r="Q356" s="154"/>
      <c r="R356" s="154"/>
      <c r="S356" s="154"/>
      <c r="T356" s="154"/>
      <c r="U356" s="154"/>
    </row>
    <row r="357" spans="1:21" s="42" customFormat="1" ht="12.6" customHeight="1" x14ac:dyDescent="0.3">
      <c r="A357" s="280"/>
      <c r="B357" s="153" t="s">
        <v>24</v>
      </c>
      <c r="C357" s="152" t="s">
        <v>250</v>
      </c>
      <c r="D357" s="99" t="s">
        <v>382</v>
      </c>
      <c r="E357" s="99" t="s">
        <v>431</v>
      </c>
      <c r="F357" s="99" t="s">
        <v>430</v>
      </c>
      <c r="G357" s="99" t="s">
        <v>67</v>
      </c>
      <c r="H357" s="151" t="s">
        <v>192</v>
      </c>
      <c r="J357" s="98"/>
      <c r="K357" s="98"/>
      <c r="L357" s="98"/>
      <c r="M357" s="98"/>
      <c r="N357" s="98"/>
      <c r="O357" s="98"/>
    </row>
    <row r="358" spans="1:21" s="42" customFormat="1" ht="12.6" customHeight="1" x14ac:dyDescent="0.3">
      <c r="A358" s="282" t="s">
        <v>126</v>
      </c>
      <c r="B358" s="163" t="s">
        <v>11</v>
      </c>
      <c r="C358" s="162" t="s">
        <v>322</v>
      </c>
      <c r="D358" s="161" t="s">
        <v>366</v>
      </c>
      <c r="E358" s="161" t="s">
        <v>406</v>
      </c>
      <c r="F358" s="161" t="s">
        <v>429</v>
      </c>
      <c r="G358" s="161" t="s">
        <v>26</v>
      </c>
      <c r="H358" s="160" t="s">
        <v>310</v>
      </c>
      <c r="J358" s="98"/>
      <c r="K358" s="98"/>
      <c r="L358" s="98"/>
      <c r="M358" s="98"/>
      <c r="N358" s="98"/>
      <c r="O358" s="98"/>
      <c r="P358" s="154"/>
      <c r="Q358" s="154"/>
      <c r="R358" s="154"/>
      <c r="S358" s="154"/>
      <c r="T358" s="154"/>
      <c r="U358" s="154"/>
    </row>
    <row r="359" spans="1:21" s="42" customFormat="1" ht="12.6" customHeight="1" x14ac:dyDescent="0.3">
      <c r="A359" s="280"/>
      <c r="B359" s="159" t="s">
        <v>10</v>
      </c>
      <c r="C359" s="157" t="s">
        <v>205</v>
      </c>
      <c r="D359" s="156" t="s">
        <v>201</v>
      </c>
      <c r="E359" s="156" t="s">
        <v>428</v>
      </c>
      <c r="F359" s="156" t="s">
        <v>427</v>
      </c>
      <c r="G359" s="156" t="s">
        <v>26</v>
      </c>
      <c r="H359" s="155" t="s">
        <v>426</v>
      </c>
      <c r="J359" s="98"/>
      <c r="K359" s="98"/>
      <c r="L359" s="98"/>
      <c r="M359" s="98"/>
      <c r="N359" s="98"/>
      <c r="O359" s="98"/>
      <c r="P359" s="154"/>
      <c r="Q359" s="154"/>
      <c r="R359" s="154"/>
      <c r="S359" s="154"/>
      <c r="T359" s="154"/>
      <c r="U359" s="154"/>
    </row>
    <row r="360" spans="1:21" s="42" customFormat="1" ht="12.6" customHeight="1" x14ac:dyDescent="0.3">
      <c r="A360" s="280"/>
      <c r="B360" s="158" t="s">
        <v>8</v>
      </c>
      <c r="C360" s="157" t="s">
        <v>425</v>
      </c>
      <c r="D360" s="156" t="s">
        <v>266</v>
      </c>
      <c r="E360" s="156" t="s">
        <v>424</v>
      </c>
      <c r="F360" s="156" t="s">
        <v>423</v>
      </c>
      <c r="G360" s="156" t="s">
        <v>26</v>
      </c>
      <c r="H360" s="155" t="s">
        <v>381</v>
      </c>
      <c r="J360" s="98"/>
      <c r="K360" s="98"/>
      <c r="L360" s="98"/>
      <c r="M360" s="98"/>
      <c r="N360" s="98"/>
      <c r="O360" s="98"/>
      <c r="P360" s="154"/>
      <c r="Q360" s="154"/>
      <c r="R360" s="154"/>
      <c r="S360" s="154"/>
      <c r="T360" s="154"/>
      <c r="U360" s="154"/>
    </row>
    <row r="361" spans="1:21" s="42" customFormat="1" ht="12.6" customHeight="1" x14ac:dyDescent="0.3">
      <c r="A361" s="280"/>
      <c r="B361" s="153" t="s">
        <v>25</v>
      </c>
      <c r="C361" s="157" t="s">
        <v>422</v>
      </c>
      <c r="D361" s="156" t="s">
        <v>422</v>
      </c>
      <c r="E361" s="156" t="s">
        <v>199</v>
      </c>
      <c r="F361" s="156" t="s">
        <v>421</v>
      </c>
      <c r="G361" s="156" t="s">
        <v>67</v>
      </c>
      <c r="H361" s="155" t="s">
        <v>420</v>
      </c>
      <c r="J361" s="98"/>
      <c r="K361" s="98"/>
      <c r="L361" s="98"/>
      <c r="M361" s="98"/>
      <c r="N361" s="98"/>
      <c r="O361" s="98"/>
      <c r="P361" s="154"/>
      <c r="Q361" s="154"/>
      <c r="R361" s="154"/>
      <c r="S361" s="154"/>
      <c r="T361" s="154"/>
      <c r="U361" s="154"/>
    </row>
    <row r="362" spans="1:21" s="42" customFormat="1" ht="12.6" customHeight="1" x14ac:dyDescent="0.3">
      <c r="A362" s="280"/>
      <c r="B362" s="153" t="s">
        <v>24</v>
      </c>
      <c r="C362" s="152" t="s">
        <v>419</v>
      </c>
      <c r="D362" s="99" t="s">
        <v>418</v>
      </c>
      <c r="E362" s="99" t="s">
        <v>417</v>
      </c>
      <c r="F362" s="99" t="s">
        <v>416</v>
      </c>
      <c r="G362" s="99" t="s">
        <v>67</v>
      </c>
      <c r="H362" s="151" t="s">
        <v>415</v>
      </c>
      <c r="J362" s="98"/>
      <c r="K362" s="98"/>
      <c r="L362" s="98"/>
      <c r="M362" s="98"/>
      <c r="N362" s="98"/>
      <c r="O362" s="98"/>
    </row>
    <row r="363" spans="1:21" s="42" customFormat="1" ht="12.6" customHeight="1" x14ac:dyDescent="0.3">
      <c r="A363" s="282" t="s">
        <v>127</v>
      </c>
      <c r="B363" s="163" t="s">
        <v>11</v>
      </c>
      <c r="C363" s="162" t="s">
        <v>414</v>
      </c>
      <c r="D363" s="161" t="s">
        <v>414</v>
      </c>
      <c r="E363" s="161" t="s">
        <v>413</v>
      </c>
      <c r="F363" s="161" t="s">
        <v>412</v>
      </c>
      <c r="G363" s="161" t="s">
        <v>26</v>
      </c>
      <c r="H363" s="160" t="s">
        <v>367</v>
      </c>
      <c r="J363" s="98"/>
      <c r="K363" s="98"/>
      <c r="L363" s="98"/>
      <c r="M363" s="98"/>
      <c r="N363" s="98"/>
      <c r="O363" s="98"/>
      <c r="P363" s="154"/>
      <c r="Q363" s="154"/>
      <c r="R363" s="154"/>
      <c r="S363" s="154"/>
      <c r="T363" s="154"/>
      <c r="U363" s="154"/>
    </row>
    <row r="364" spans="1:21" s="42" customFormat="1" ht="12.6" customHeight="1" x14ac:dyDescent="0.3">
      <c r="A364" s="280"/>
      <c r="B364" s="159" t="s">
        <v>10</v>
      </c>
      <c r="C364" s="157" t="s">
        <v>261</v>
      </c>
      <c r="D364" s="156" t="s">
        <v>261</v>
      </c>
      <c r="E364" s="156" t="s">
        <v>411</v>
      </c>
      <c r="F364" s="156" t="s">
        <v>410</v>
      </c>
      <c r="G364" s="156" t="s">
        <v>26</v>
      </c>
      <c r="H364" s="155" t="s">
        <v>281</v>
      </c>
      <c r="J364" s="98"/>
      <c r="K364" s="98"/>
      <c r="L364" s="98"/>
      <c r="M364" s="98"/>
      <c r="N364" s="98"/>
      <c r="O364" s="98"/>
      <c r="P364" s="154"/>
      <c r="Q364" s="154"/>
      <c r="R364" s="154"/>
      <c r="S364" s="154"/>
      <c r="T364" s="154"/>
      <c r="U364" s="154"/>
    </row>
    <row r="365" spans="1:21" s="42" customFormat="1" ht="12.6" customHeight="1" x14ac:dyDescent="0.3">
      <c r="A365" s="280"/>
      <c r="B365" s="158" t="s">
        <v>8</v>
      </c>
      <c r="C365" s="157" t="s">
        <v>409</v>
      </c>
      <c r="D365" s="156" t="s">
        <v>409</v>
      </c>
      <c r="E365" s="156" t="s">
        <v>408</v>
      </c>
      <c r="F365" s="156" t="s">
        <v>407</v>
      </c>
      <c r="G365" s="156" t="s">
        <v>26</v>
      </c>
      <c r="H365" s="155" t="s">
        <v>359</v>
      </c>
      <c r="J365" s="98"/>
      <c r="K365" s="98"/>
      <c r="L365" s="98"/>
      <c r="M365" s="98"/>
      <c r="N365" s="98"/>
      <c r="O365" s="98"/>
      <c r="P365" s="154"/>
      <c r="Q365" s="154"/>
      <c r="R365" s="154"/>
      <c r="S365" s="154"/>
      <c r="T365" s="154"/>
      <c r="U365" s="154"/>
    </row>
    <row r="366" spans="1:21" s="42" customFormat="1" ht="12.6" customHeight="1" x14ac:dyDescent="0.3">
      <c r="A366" s="280"/>
      <c r="B366" s="153" t="s">
        <v>25</v>
      </c>
      <c r="C366" s="157" t="s">
        <v>406</v>
      </c>
      <c r="D366" s="156" t="s">
        <v>406</v>
      </c>
      <c r="E366" s="156" t="s">
        <v>405</v>
      </c>
      <c r="F366" s="156" t="s">
        <v>404</v>
      </c>
      <c r="G366" s="156" t="s">
        <v>67</v>
      </c>
      <c r="H366" s="155" t="s">
        <v>403</v>
      </c>
      <c r="J366" s="98"/>
      <c r="K366" s="98"/>
      <c r="L366" s="98"/>
      <c r="M366" s="98"/>
      <c r="N366" s="98"/>
      <c r="O366" s="98"/>
      <c r="P366" s="154"/>
      <c r="Q366" s="154"/>
      <c r="R366" s="154"/>
      <c r="S366" s="154"/>
      <c r="T366" s="154"/>
      <c r="U366" s="154"/>
    </row>
    <row r="367" spans="1:21" s="42" customFormat="1" ht="12.6" customHeight="1" x14ac:dyDescent="0.3">
      <c r="A367" s="280"/>
      <c r="B367" s="153" t="s">
        <v>24</v>
      </c>
      <c r="C367" s="152" t="s">
        <v>366</v>
      </c>
      <c r="D367" s="99" t="s">
        <v>366</v>
      </c>
      <c r="E367" s="99" t="s">
        <v>402</v>
      </c>
      <c r="F367" s="99" t="s">
        <v>401</v>
      </c>
      <c r="G367" s="99" t="s">
        <v>67</v>
      </c>
      <c r="H367" s="151" t="s">
        <v>400</v>
      </c>
      <c r="J367" s="98"/>
      <c r="K367" s="98"/>
      <c r="L367" s="98"/>
      <c r="M367" s="98"/>
      <c r="N367" s="98"/>
      <c r="O367" s="98"/>
    </row>
    <row r="368" spans="1:21" s="42" customFormat="1" ht="12.6" customHeight="1" x14ac:dyDescent="0.3">
      <c r="A368" s="282" t="s">
        <v>128</v>
      </c>
      <c r="B368" s="163" t="s">
        <v>11</v>
      </c>
      <c r="C368" s="162" t="s">
        <v>235</v>
      </c>
      <c r="D368" s="161" t="s">
        <v>399</v>
      </c>
      <c r="E368" s="161" t="s">
        <v>264</v>
      </c>
      <c r="F368" s="161" t="s">
        <v>398</v>
      </c>
      <c r="G368" s="161" t="s">
        <v>26</v>
      </c>
      <c r="H368" s="160" t="s">
        <v>220</v>
      </c>
      <c r="J368" s="98"/>
      <c r="K368" s="98"/>
      <c r="L368" s="98"/>
      <c r="M368" s="98"/>
      <c r="N368" s="98"/>
      <c r="O368" s="98"/>
      <c r="P368" s="154"/>
      <c r="Q368" s="154"/>
      <c r="R368" s="154"/>
      <c r="S368" s="154"/>
      <c r="T368" s="154"/>
      <c r="U368" s="154"/>
    </row>
    <row r="369" spans="1:21" s="42" customFormat="1" ht="12.6" customHeight="1" x14ac:dyDescent="0.3">
      <c r="A369" s="280"/>
      <c r="B369" s="159" t="s">
        <v>10</v>
      </c>
      <c r="C369" s="157" t="s">
        <v>341</v>
      </c>
      <c r="D369" s="156" t="s">
        <v>341</v>
      </c>
      <c r="E369" s="156" t="s">
        <v>397</v>
      </c>
      <c r="F369" s="156" t="s">
        <v>396</v>
      </c>
      <c r="G369" s="156" t="s">
        <v>26</v>
      </c>
      <c r="H369" s="155" t="s">
        <v>395</v>
      </c>
      <c r="J369" s="98"/>
      <c r="K369" s="98"/>
      <c r="L369" s="98"/>
      <c r="M369" s="98"/>
      <c r="N369" s="98"/>
      <c r="O369" s="98"/>
      <c r="P369" s="154"/>
      <c r="Q369" s="154"/>
      <c r="R369" s="154"/>
      <c r="S369" s="154"/>
      <c r="T369" s="154"/>
      <c r="U369" s="154"/>
    </row>
    <row r="370" spans="1:21" s="42" customFormat="1" ht="12.6" customHeight="1" x14ac:dyDescent="0.3">
      <c r="A370" s="280"/>
      <c r="B370" s="158" t="s">
        <v>8</v>
      </c>
      <c r="C370" s="157" t="s">
        <v>394</v>
      </c>
      <c r="D370" s="156" t="s">
        <v>394</v>
      </c>
      <c r="E370" s="156" t="s">
        <v>240</v>
      </c>
      <c r="F370" s="156" t="s">
        <v>393</v>
      </c>
      <c r="G370" s="156" t="s">
        <v>26</v>
      </c>
      <c r="H370" s="155" t="s">
        <v>392</v>
      </c>
      <c r="J370" s="98"/>
      <c r="K370" s="98"/>
      <c r="L370" s="98"/>
      <c r="M370" s="98"/>
      <c r="N370" s="98"/>
      <c r="O370" s="98"/>
      <c r="P370" s="154"/>
      <c r="Q370" s="154"/>
      <c r="R370" s="154"/>
      <c r="S370" s="154"/>
      <c r="T370" s="154"/>
      <c r="U370" s="154"/>
    </row>
    <row r="371" spans="1:21" s="42" customFormat="1" ht="12.6" customHeight="1" x14ac:dyDescent="0.3">
      <c r="A371" s="280"/>
      <c r="B371" s="153" t="s">
        <v>25</v>
      </c>
      <c r="C371" s="157" t="s">
        <v>273</v>
      </c>
      <c r="D371" s="156" t="s">
        <v>273</v>
      </c>
      <c r="E371" s="156" t="s">
        <v>391</v>
      </c>
      <c r="F371" s="156" t="s">
        <v>390</v>
      </c>
      <c r="G371" s="156" t="s">
        <v>67</v>
      </c>
      <c r="H371" s="155" t="s">
        <v>335</v>
      </c>
      <c r="J371" s="98"/>
      <c r="K371" s="98"/>
      <c r="L371" s="98"/>
      <c r="M371" s="98"/>
      <c r="N371" s="98"/>
      <c r="O371" s="98"/>
      <c r="P371" s="154"/>
      <c r="Q371" s="154"/>
      <c r="R371" s="154"/>
      <c r="S371" s="154"/>
      <c r="T371" s="154"/>
      <c r="U371" s="154"/>
    </row>
    <row r="372" spans="1:21" s="42" customFormat="1" ht="12.6" customHeight="1" x14ac:dyDescent="0.3">
      <c r="A372" s="280"/>
      <c r="B372" s="153" t="s">
        <v>24</v>
      </c>
      <c r="C372" s="152" t="s">
        <v>389</v>
      </c>
      <c r="D372" s="99" t="s">
        <v>388</v>
      </c>
      <c r="E372" s="99" t="s">
        <v>387</v>
      </c>
      <c r="F372" s="99" t="s">
        <v>386</v>
      </c>
      <c r="G372" s="99" t="s">
        <v>67</v>
      </c>
      <c r="H372" s="151" t="s">
        <v>385</v>
      </c>
      <c r="J372" s="98"/>
      <c r="K372" s="98"/>
      <c r="L372" s="98"/>
      <c r="M372" s="98"/>
      <c r="N372" s="98"/>
      <c r="O372" s="98"/>
    </row>
    <row r="373" spans="1:21" s="42" customFormat="1" ht="12.6" customHeight="1" x14ac:dyDescent="0.3">
      <c r="A373" s="282" t="s">
        <v>129</v>
      </c>
      <c r="B373" s="163" t="s">
        <v>11</v>
      </c>
      <c r="C373" s="162" t="s">
        <v>174</v>
      </c>
      <c r="D373" s="161" t="s">
        <v>384</v>
      </c>
      <c r="E373" s="161" t="s">
        <v>68</v>
      </c>
      <c r="F373" s="161" t="s">
        <v>383</v>
      </c>
      <c r="G373" s="161" t="s">
        <v>26</v>
      </c>
      <c r="H373" s="160" t="s">
        <v>382</v>
      </c>
      <c r="J373" s="98"/>
      <c r="K373" s="98"/>
      <c r="L373" s="98"/>
      <c r="M373" s="98"/>
      <c r="N373" s="98"/>
      <c r="O373" s="98"/>
      <c r="P373" s="154"/>
      <c r="Q373" s="154"/>
      <c r="R373" s="154"/>
      <c r="S373" s="154"/>
      <c r="T373" s="154"/>
      <c r="U373" s="154"/>
    </row>
    <row r="374" spans="1:21" s="42" customFormat="1" ht="12.6" customHeight="1" x14ac:dyDescent="0.3">
      <c r="A374" s="280"/>
      <c r="B374" s="159" t="s">
        <v>10</v>
      </c>
      <c r="C374" s="157" t="s">
        <v>381</v>
      </c>
      <c r="D374" s="156" t="s">
        <v>381</v>
      </c>
      <c r="E374" s="156" t="s">
        <v>380</v>
      </c>
      <c r="F374" s="156" t="s">
        <v>379</v>
      </c>
      <c r="G374" s="156" t="s">
        <v>26</v>
      </c>
      <c r="H374" s="155" t="s">
        <v>378</v>
      </c>
      <c r="J374" s="98"/>
      <c r="K374" s="98"/>
      <c r="L374" s="98"/>
      <c r="M374" s="98"/>
      <c r="N374" s="98"/>
      <c r="O374" s="98"/>
      <c r="P374" s="154"/>
      <c r="Q374" s="154"/>
      <c r="R374" s="154"/>
      <c r="S374" s="154"/>
      <c r="T374" s="154"/>
      <c r="U374" s="154"/>
    </row>
    <row r="375" spans="1:21" s="42" customFormat="1" ht="12.6" customHeight="1" x14ac:dyDescent="0.3">
      <c r="A375" s="280"/>
      <c r="B375" s="158" t="s">
        <v>8</v>
      </c>
      <c r="C375" s="157" t="s">
        <v>377</v>
      </c>
      <c r="D375" s="156" t="s">
        <v>377</v>
      </c>
      <c r="E375" s="156" t="s">
        <v>376</v>
      </c>
      <c r="F375" s="156" t="s">
        <v>375</v>
      </c>
      <c r="G375" s="156" t="s">
        <v>26</v>
      </c>
      <c r="H375" s="155" t="s">
        <v>374</v>
      </c>
      <c r="J375" s="98"/>
      <c r="K375" s="98"/>
      <c r="L375" s="98"/>
      <c r="M375" s="98"/>
      <c r="N375" s="98"/>
      <c r="O375" s="98"/>
      <c r="P375" s="154"/>
      <c r="Q375" s="154"/>
      <c r="R375" s="154"/>
      <c r="S375" s="154"/>
      <c r="T375" s="154"/>
      <c r="U375" s="154"/>
    </row>
    <row r="376" spans="1:21" s="42" customFormat="1" ht="12.6" customHeight="1" x14ac:dyDescent="0.3">
      <c r="A376" s="280"/>
      <c r="B376" s="153" t="s">
        <v>25</v>
      </c>
      <c r="C376" s="157" t="s">
        <v>254</v>
      </c>
      <c r="D376" s="156" t="s">
        <v>254</v>
      </c>
      <c r="E376" s="156" t="s">
        <v>68</v>
      </c>
      <c r="F376" s="156" t="s">
        <v>373</v>
      </c>
      <c r="G376" s="156" t="s">
        <v>67</v>
      </c>
      <c r="H376" s="155" t="s">
        <v>329</v>
      </c>
      <c r="J376" s="98"/>
      <c r="K376" s="98"/>
      <c r="L376" s="98"/>
      <c r="M376" s="98"/>
      <c r="N376" s="98"/>
      <c r="O376" s="98"/>
      <c r="P376" s="154"/>
      <c r="Q376" s="154"/>
      <c r="R376" s="154"/>
      <c r="S376" s="154"/>
      <c r="T376" s="154"/>
      <c r="U376" s="154"/>
    </row>
    <row r="377" spans="1:21" s="42" customFormat="1" ht="12.6" customHeight="1" x14ac:dyDescent="0.3">
      <c r="A377" s="280"/>
      <c r="B377" s="153" t="s">
        <v>24</v>
      </c>
      <c r="C377" s="152" t="s">
        <v>372</v>
      </c>
      <c r="D377" s="99" t="s">
        <v>372</v>
      </c>
      <c r="E377" s="99" t="s">
        <v>68</v>
      </c>
      <c r="F377" s="99" t="s">
        <v>371</v>
      </c>
      <c r="G377" s="99" t="s">
        <v>67</v>
      </c>
      <c r="H377" s="151" t="s">
        <v>369</v>
      </c>
      <c r="J377" s="98"/>
      <c r="K377" s="98"/>
      <c r="L377" s="98"/>
      <c r="M377" s="98"/>
      <c r="N377" s="98"/>
      <c r="O377" s="98"/>
    </row>
    <row r="378" spans="1:21" s="42" customFormat="1" ht="12.6" customHeight="1" x14ac:dyDescent="0.3">
      <c r="A378" s="282" t="s">
        <v>130</v>
      </c>
      <c r="B378" s="163" t="s">
        <v>11</v>
      </c>
      <c r="C378" s="162" t="s">
        <v>370</v>
      </c>
      <c r="D378" s="161" t="s">
        <v>297</v>
      </c>
      <c r="E378" s="161" t="s">
        <v>369</v>
      </c>
      <c r="F378" s="161" t="s">
        <v>368</v>
      </c>
      <c r="G378" s="161" t="s">
        <v>26</v>
      </c>
      <c r="H378" s="160" t="s">
        <v>318</v>
      </c>
      <c r="J378" s="98"/>
      <c r="K378" s="98"/>
      <c r="L378" s="98"/>
      <c r="M378" s="98"/>
      <c r="N378" s="98"/>
      <c r="O378" s="98"/>
      <c r="P378" s="154"/>
      <c r="Q378" s="154"/>
      <c r="R378" s="154"/>
      <c r="S378" s="154"/>
      <c r="T378" s="154"/>
      <c r="U378" s="154"/>
    </row>
    <row r="379" spans="1:21" s="42" customFormat="1" ht="12.6" customHeight="1" x14ac:dyDescent="0.3">
      <c r="A379" s="280"/>
      <c r="B379" s="159" t="s">
        <v>10</v>
      </c>
      <c r="C379" s="157" t="s">
        <v>367</v>
      </c>
      <c r="D379" s="156" t="s">
        <v>366</v>
      </c>
      <c r="E379" s="156" t="s">
        <v>343</v>
      </c>
      <c r="F379" s="156" t="s">
        <v>365</v>
      </c>
      <c r="G379" s="156" t="s">
        <v>26</v>
      </c>
      <c r="H379" s="155" t="s">
        <v>252</v>
      </c>
      <c r="J379" s="98"/>
      <c r="K379" s="98"/>
      <c r="L379" s="98"/>
      <c r="M379" s="98"/>
      <c r="N379" s="98"/>
      <c r="O379" s="98"/>
      <c r="P379" s="154"/>
      <c r="Q379" s="154"/>
      <c r="R379" s="154"/>
      <c r="S379" s="154"/>
      <c r="T379" s="154"/>
      <c r="U379" s="154"/>
    </row>
    <row r="380" spans="1:21" s="42" customFormat="1" ht="12.6" customHeight="1" x14ac:dyDescent="0.3">
      <c r="A380" s="280"/>
      <c r="B380" s="158" t="s">
        <v>8</v>
      </c>
      <c r="C380" s="157" t="s">
        <v>362</v>
      </c>
      <c r="D380" s="156" t="s">
        <v>297</v>
      </c>
      <c r="E380" s="156" t="s">
        <v>364</v>
      </c>
      <c r="F380" s="156" t="s">
        <v>363</v>
      </c>
      <c r="G380" s="156" t="s">
        <v>26</v>
      </c>
      <c r="H380" s="155" t="s">
        <v>362</v>
      </c>
      <c r="J380" s="98"/>
      <c r="K380" s="98"/>
      <c r="L380" s="98"/>
      <c r="M380" s="98"/>
      <c r="N380" s="98"/>
      <c r="O380" s="98"/>
      <c r="P380" s="154"/>
      <c r="Q380" s="154"/>
      <c r="R380" s="154"/>
      <c r="S380" s="154"/>
      <c r="T380" s="154"/>
      <c r="U380" s="154"/>
    </row>
    <row r="381" spans="1:21" s="42" customFormat="1" ht="12.6" customHeight="1" x14ac:dyDescent="0.3">
      <c r="A381" s="280"/>
      <c r="B381" s="153" t="s">
        <v>25</v>
      </c>
      <c r="C381" s="157" t="s">
        <v>244</v>
      </c>
      <c r="D381" s="156" t="s">
        <v>264</v>
      </c>
      <c r="E381" s="156" t="s">
        <v>361</v>
      </c>
      <c r="F381" s="156" t="s">
        <v>360</v>
      </c>
      <c r="G381" s="156" t="s">
        <v>67</v>
      </c>
      <c r="H381" s="155" t="s">
        <v>359</v>
      </c>
      <c r="J381" s="98"/>
      <c r="K381" s="98"/>
      <c r="L381" s="98"/>
      <c r="M381" s="98"/>
      <c r="N381" s="98"/>
      <c r="O381" s="98"/>
      <c r="P381" s="154"/>
      <c r="Q381" s="154"/>
      <c r="R381" s="154"/>
      <c r="S381" s="154"/>
      <c r="T381" s="154"/>
      <c r="U381" s="154"/>
    </row>
    <row r="382" spans="1:21" s="42" customFormat="1" ht="12.6" customHeight="1" x14ac:dyDescent="0.3">
      <c r="A382" s="280"/>
      <c r="B382" s="153" t="s">
        <v>24</v>
      </c>
      <c r="C382" s="152" t="s">
        <v>358</v>
      </c>
      <c r="D382" s="99" t="s">
        <v>357</v>
      </c>
      <c r="E382" s="99" t="s">
        <v>343</v>
      </c>
      <c r="F382" s="99" t="s">
        <v>340</v>
      </c>
      <c r="G382" s="99" t="s">
        <v>67</v>
      </c>
      <c r="H382" s="151" t="s">
        <v>356</v>
      </c>
      <c r="J382" s="98"/>
      <c r="K382" s="98"/>
      <c r="L382" s="98"/>
      <c r="M382" s="98"/>
      <c r="N382" s="98"/>
      <c r="O382" s="98"/>
    </row>
    <row r="383" spans="1:21" s="42" customFormat="1" ht="12.6" customHeight="1" x14ac:dyDescent="0.3">
      <c r="A383" s="282" t="s">
        <v>131</v>
      </c>
      <c r="B383" s="163" t="s">
        <v>11</v>
      </c>
      <c r="C383" s="162" t="s">
        <v>214</v>
      </c>
      <c r="D383" s="161" t="s">
        <v>355</v>
      </c>
      <c r="E383" s="161" t="s">
        <v>343</v>
      </c>
      <c r="F383" s="161" t="s">
        <v>354</v>
      </c>
      <c r="G383" s="161" t="s">
        <v>26</v>
      </c>
      <c r="H383" s="160" t="s">
        <v>194</v>
      </c>
      <c r="J383" s="98"/>
      <c r="K383" s="98"/>
      <c r="L383" s="98"/>
      <c r="M383" s="98"/>
      <c r="N383" s="98"/>
      <c r="O383" s="98"/>
      <c r="P383" s="154"/>
      <c r="Q383" s="154"/>
      <c r="R383" s="154"/>
      <c r="S383" s="154"/>
      <c r="T383" s="154"/>
      <c r="U383" s="154"/>
    </row>
    <row r="384" spans="1:21" s="42" customFormat="1" ht="12.6" customHeight="1" x14ac:dyDescent="0.3">
      <c r="A384" s="280"/>
      <c r="B384" s="159" t="s">
        <v>10</v>
      </c>
      <c r="C384" s="157" t="s">
        <v>353</v>
      </c>
      <c r="D384" s="156" t="s">
        <v>352</v>
      </c>
      <c r="E384" s="156" t="s">
        <v>351</v>
      </c>
      <c r="F384" s="156" t="s">
        <v>350</v>
      </c>
      <c r="G384" s="156" t="s">
        <v>26</v>
      </c>
      <c r="H384" s="155" t="s">
        <v>349</v>
      </c>
      <c r="J384" s="98"/>
      <c r="K384" s="98"/>
      <c r="L384" s="98"/>
      <c r="M384" s="98"/>
      <c r="N384" s="98"/>
      <c r="O384" s="98"/>
      <c r="P384" s="154"/>
      <c r="Q384" s="154"/>
      <c r="R384" s="154"/>
      <c r="S384" s="154"/>
      <c r="T384" s="154"/>
      <c r="U384" s="154"/>
    </row>
    <row r="385" spans="1:21" s="42" customFormat="1" ht="12.6" customHeight="1" x14ac:dyDescent="0.3">
      <c r="A385" s="280"/>
      <c r="B385" s="158" t="s">
        <v>8</v>
      </c>
      <c r="C385" s="157" t="s">
        <v>348</v>
      </c>
      <c r="D385" s="156" t="s">
        <v>347</v>
      </c>
      <c r="E385" s="156" t="s">
        <v>184</v>
      </c>
      <c r="F385" s="156" t="s">
        <v>346</v>
      </c>
      <c r="G385" s="156" t="s">
        <v>26</v>
      </c>
      <c r="H385" s="155" t="s">
        <v>345</v>
      </c>
      <c r="J385" s="98"/>
      <c r="K385" s="98"/>
      <c r="L385" s="98"/>
      <c r="M385" s="98"/>
      <c r="N385" s="98"/>
      <c r="O385" s="98"/>
      <c r="P385" s="154"/>
      <c r="Q385" s="154"/>
      <c r="R385" s="154"/>
      <c r="S385" s="154"/>
      <c r="T385" s="154"/>
      <c r="U385" s="154"/>
    </row>
    <row r="386" spans="1:21" s="42" customFormat="1" ht="12.6" customHeight="1" x14ac:dyDescent="0.3">
      <c r="A386" s="280"/>
      <c r="B386" s="153" t="s">
        <v>25</v>
      </c>
      <c r="C386" s="157" t="s">
        <v>232</v>
      </c>
      <c r="D386" s="156" t="s">
        <v>344</v>
      </c>
      <c r="E386" s="156" t="s">
        <v>343</v>
      </c>
      <c r="F386" s="156" t="s">
        <v>342</v>
      </c>
      <c r="G386" s="156" t="s">
        <v>68</v>
      </c>
      <c r="H386" s="155" t="s">
        <v>341</v>
      </c>
      <c r="J386" s="98"/>
      <c r="K386" s="98"/>
      <c r="L386" s="98"/>
      <c r="M386" s="98"/>
      <c r="N386" s="98"/>
      <c r="O386" s="98"/>
      <c r="P386" s="154"/>
      <c r="Q386" s="154"/>
      <c r="R386" s="154"/>
      <c r="S386" s="154"/>
      <c r="T386" s="154"/>
      <c r="U386" s="154"/>
    </row>
    <row r="387" spans="1:21" s="42" customFormat="1" ht="12.6" customHeight="1" x14ac:dyDescent="0.3">
      <c r="A387" s="280"/>
      <c r="B387" s="153" t="s">
        <v>24</v>
      </c>
      <c r="C387" s="152" t="s">
        <v>340</v>
      </c>
      <c r="D387" s="99" t="s">
        <v>339</v>
      </c>
      <c r="E387" s="99" t="s">
        <v>179</v>
      </c>
      <c r="F387" s="99" t="s">
        <v>338</v>
      </c>
      <c r="G387" s="99" t="s">
        <v>68</v>
      </c>
      <c r="H387" s="151" t="s">
        <v>337</v>
      </c>
      <c r="J387" s="98"/>
      <c r="K387" s="98"/>
      <c r="L387" s="98"/>
      <c r="M387" s="98"/>
      <c r="N387" s="98"/>
      <c r="O387" s="98"/>
    </row>
    <row r="388" spans="1:21" s="33" customFormat="1" ht="12.6" customHeight="1" x14ac:dyDescent="0.3">
      <c r="A388" s="262" t="s">
        <v>9</v>
      </c>
      <c r="B388" s="150" t="s">
        <v>11</v>
      </c>
      <c r="C388" s="560" t="s">
        <v>336</v>
      </c>
      <c r="D388" s="561" t="s">
        <v>335</v>
      </c>
      <c r="E388" s="561" t="s">
        <v>334</v>
      </c>
      <c r="F388" s="561" t="s">
        <v>333</v>
      </c>
      <c r="G388" s="561" t="s">
        <v>26</v>
      </c>
      <c r="H388" s="562" t="s">
        <v>261</v>
      </c>
      <c r="J388" s="128"/>
      <c r="K388" s="128"/>
      <c r="L388" s="128"/>
      <c r="M388" s="128"/>
      <c r="N388" s="128"/>
      <c r="O388" s="128"/>
      <c r="P388" s="133"/>
      <c r="Q388" s="133"/>
      <c r="R388" s="133"/>
      <c r="S388" s="133"/>
      <c r="T388" s="133"/>
      <c r="U388" s="133"/>
    </row>
    <row r="389" spans="1:21" s="33" customFormat="1" ht="12.6" customHeight="1" x14ac:dyDescent="0.3">
      <c r="A389" s="267"/>
      <c r="B389" s="149" t="s">
        <v>10</v>
      </c>
      <c r="C389" s="563" t="s">
        <v>332</v>
      </c>
      <c r="D389" s="564" t="s">
        <v>331</v>
      </c>
      <c r="E389" s="564" t="s">
        <v>194</v>
      </c>
      <c r="F389" s="564" t="s">
        <v>330</v>
      </c>
      <c r="G389" s="564" t="s">
        <v>68</v>
      </c>
      <c r="H389" s="565" t="s">
        <v>329</v>
      </c>
      <c r="J389" s="128"/>
      <c r="K389" s="128"/>
      <c r="L389" s="128"/>
      <c r="M389" s="128"/>
      <c r="N389" s="128"/>
      <c r="O389" s="128"/>
      <c r="P389" s="133"/>
      <c r="Q389" s="133"/>
      <c r="R389" s="133"/>
      <c r="S389" s="133"/>
      <c r="T389" s="133"/>
      <c r="U389" s="133"/>
    </row>
    <row r="390" spans="1:21" s="33" customFormat="1" ht="12.6" customHeight="1" x14ac:dyDescent="0.3">
      <c r="A390" s="267"/>
      <c r="B390" s="148" t="s">
        <v>8</v>
      </c>
      <c r="C390" s="563" t="s">
        <v>328</v>
      </c>
      <c r="D390" s="564" t="s">
        <v>278</v>
      </c>
      <c r="E390" s="564" t="s">
        <v>238</v>
      </c>
      <c r="F390" s="564" t="s">
        <v>327</v>
      </c>
      <c r="G390" s="564" t="s">
        <v>326</v>
      </c>
      <c r="H390" s="565" t="s">
        <v>201</v>
      </c>
      <c r="J390" s="128"/>
      <c r="K390" s="128"/>
      <c r="L390" s="128"/>
      <c r="M390" s="128"/>
      <c r="N390" s="128"/>
      <c r="O390" s="128"/>
      <c r="P390" s="133"/>
      <c r="Q390" s="133"/>
      <c r="R390" s="133"/>
      <c r="S390" s="133"/>
      <c r="T390" s="133"/>
      <c r="U390" s="133"/>
    </row>
    <row r="391" spans="1:21" s="33" customFormat="1" ht="12.6" customHeight="1" x14ac:dyDescent="0.3">
      <c r="A391" s="267"/>
      <c r="B391" s="147" t="s">
        <v>25</v>
      </c>
      <c r="C391" s="563" t="s">
        <v>325</v>
      </c>
      <c r="D391" s="564" t="s">
        <v>295</v>
      </c>
      <c r="E391" s="564" t="s">
        <v>184</v>
      </c>
      <c r="F391" s="564" t="s">
        <v>324</v>
      </c>
      <c r="G391" s="564" t="s">
        <v>323</v>
      </c>
      <c r="H391" s="565" t="s">
        <v>322</v>
      </c>
      <c r="J391" s="128"/>
      <c r="K391" s="128"/>
      <c r="L391" s="128"/>
      <c r="M391" s="128"/>
      <c r="N391" s="128"/>
      <c r="O391" s="128"/>
      <c r="P391" s="133"/>
      <c r="Q391" s="133"/>
      <c r="R391" s="133"/>
      <c r="S391" s="133"/>
      <c r="T391" s="133"/>
      <c r="U391" s="133"/>
    </row>
    <row r="392" spans="1:21" s="33" customFormat="1" ht="12.6" customHeight="1" x14ac:dyDescent="0.3">
      <c r="A392" s="267"/>
      <c r="B392" s="147" t="s">
        <v>24</v>
      </c>
      <c r="C392" s="563" t="s">
        <v>220</v>
      </c>
      <c r="D392" s="564" t="s">
        <v>321</v>
      </c>
      <c r="E392" s="564" t="s">
        <v>320</v>
      </c>
      <c r="F392" s="564" t="s">
        <v>319</v>
      </c>
      <c r="G392" s="564" t="s">
        <v>68</v>
      </c>
      <c r="H392" s="565" t="s">
        <v>318</v>
      </c>
      <c r="J392" s="128"/>
      <c r="K392" s="128"/>
      <c r="L392" s="128"/>
      <c r="M392" s="128"/>
      <c r="N392" s="128"/>
      <c r="O392" s="128"/>
      <c r="P392" s="32"/>
      <c r="Q392" s="32"/>
      <c r="R392" s="32"/>
      <c r="S392" s="32"/>
      <c r="T392" s="32"/>
      <c r="U392" s="32"/>
    </row>
    <row r="393" spans="1:21" s="33" customFormat="1" ht="12.6" customHeight="1" x14ac:dyDescent="0.3">
      <c r="A393" s="286" t="s">
        <v>132</v>
      </c>
      <c r="B393" s="146" t="s">
        <v>11</v>
      </c>
      <c r="C393" s="145" t="s">
        <v>317</v>
      </c>
      <c r="D393" s="144" t="s">
        <v>316</v>
      </c>
      <c r="E393" s="144" t="s">
        <v>26</v>
      </c>
      <c r="F393" s="144" t="s">
        <v>315</v>
      </c>
      <c r="G393" s="144" t="s">
        <v>26</v>
      </c>
      <c r="H393" s="143" t="s">
        <v>314</v>
      </c>
      <c r="J393" s="128"/>
      <c r="K393" s="128"/>
      <c r="L393" s="128"/>
      <c r="M393" s="128"/>
      <c r="N393" s="128"/>
      <c r="O393" s="128"/>
      <c r="P393" s="133"/>
      <c r="Q393" s="133"/>
      <c r="R393" s="133"/>
      <c r="S393" s="133"/>
      <c r="T393" s="133"/>
      <c r="U393" s="133"/>
    </row>
    <row r="394" spans="1:21" s="33" customFormat="1" ht="12.6" customHeight="1" x14ac:dyDescent="0.3">
      <c r="A394" s="257"/>
      <c r="B394" s="135" t="s">
        <v>10</v>
      </c>
      <c r="C394" s="131" t="s">
        <v>313</v>
      </c>
      <c r="D394" s="130" t="s">
        <v>313</v>
      </c>
      <c r="E394" s="130" t="s">
        <v>26</v>
      </c>
      <c r="F394" s="130" t="s">
        <v>312</v>
      </c>
      <c r="G394" s="130" t="s">
        <v>26</v>
      </c>
      <c r="H394" s="129" t="s">
        <v>311</v>
      </c>
      <c r="J394" s="128"/>
      <c r="K394" s="128"/>
      <c r="L394" s="128"/>
      <c r="M394" s="128"/>
      <c r="N394" s="128"/>
      <c r="O394" s="128"/>
      <c r="P394" s="133"/>
      <c r="Q394" s="133"/>
      <c r="R394" s="133"/>
      <c r="S394" s="133"/>
      <c r="T394" s="133"/>
      <c r="U394" s="133"/>
    </row>
    <row r="395" spans="1:21" s="33" customFormat="1" ht="12.6" customHeight="1" x14ac:dyDescent="0.3">
      <c r="A395" s="257"/>
      <c r="B395" s="134" t="s">
        <v>8</v>
      </c>
      <c r="C395" s="131" t="s">
        <v>252</v>
      </c>
      <c r="D395" s="130" t="s">
        <v>310</v>
      </c>
      <c r="E395" s="130" t="s">
        <v>26</v>
      </c>
      <c r="F395" s="130" t="s">
        <v>309</v>
      </c>
      <c r="G395" s="130" t="s">
        <v>26</v>
      </c>
      <c r="H395" s="129" t="s">
        <v>308</v>
      </c>
      <c r="J395" s="128"/>
      <c r="K395" s="128"/>
      <c r="L395" s="128"/>
      <c r="M395" s="128"/>
      <c r="N395" s="128"/>
      <c r="O395" s="128"/>
      <c r="P395" s="133"/>
      <c r="Q395" s="133"/>
      <c r="R395" s="133"/>
      <c r="S395" s="133"/>
      <c r="T395" s="133"/>
      <c r="U395" s="133"/>
    </row>
    <row r="396" spans="1:21" s="33" customFormat="1" ht="12.6" customHeight="1" x14ac:dyDescent="0.3">
      <c r="A396" s="257"/>
      <c r="B396" s="132" t="s">
        <v>25</v>
      </c>
      <c r="C396" s="131" t="s">
        <v>264</v>
      </c>
      <c r="D396" s="130" t="s">
        <v>307</v>
      </c>
      <c r="E396" s="130" t="s">
        <v>67</v>
      </c>
      <c r="F396" s="130" t="s">
        <v>306</v>
      </c>
      <c r="G396" s="130" t="s">
        <v>67</v>
      </c>
      <c r="H396" s="129" t="s">
        <v>302</v>
      </c>
      <c r="J396" s="128"/>
      <c r="K396" s="128"/>
      <c r="L396" s="128"/>
      <c r="M396" s="128"/>
      <c r="N396" s="128"/>
      <c r="O396" s="128"/>
      <c r="P396" s="133"/>
      <c r="Q396" s="133"/>
      <c r="R396" s="133"/>
      <c r="S396" s="133"/>
      <c r="T396" s="133"/>
      <c r="U396" s="133"/>
    </row>
    <row r="397" spans="1:21" s="33" customFormat="1" ht="12.6" customHeight="1" x14ac:dyDescent="0.3">
      <c r="A397" s="257"/>
      <c r="B397" s="132" t="s">
        <v>24</v>
      </c>
      <c r="C397" s="142" t="s">
        <v>305</v>
      </c>
      <c r="D397" s="141" t="s">
        <v>305</v>
      </c>
      <c r="E397" s="141" t="s">
        <v>67</v>
      </c>
      <c r="F397" s="141" t="s">
        <v>304</v>
      </c>
      <c r="G397" s="141" t="s">
        <v>67</v>
      </c>
      <c r="H397" s="140" t="s">
        <v>192</v>
      </c>
      <c r="J397" s="128"/>
      <c r="K397" s="128"/>
      <c r="L397" s="128"/>
      <c r="M397" s="128"/>
      <c r="N397" s="128"/>
      <c r="O397" s="128"/>
      <c r="P397" s="32"/>
      <c r="Q397" s="32"/>
      <c r="R397" s="32"/>
      <c r="S397" s="32"/>
      <c r="T397" s="32"/>
      <c r="U397" s="32"/>
    </row>
    <row r="398" spans="1:21" s="33" customFormat="1" ht="12.6" customHeight="1" x14ac:dyDescent="0.3">
      <c r="A398" s="284" t="s">
        <v>133</v>
      </c>
      <c r="B398" s="139" t="s">
        <v>11</v>
      </c>
      <c r="C398" s="138" t="s">
        <v>303</v>
      </c>
      <c r="D398" s="137" t="s">
        <v>302</v>
      </c>
      <c r="E398" s="137" t="s">
        <v>238</v>
      </c>
      <c r="F398" s="137" t="s">
        <v>301</v>
      </c>
      <c r="G398" s="137" t="s">
        <v>26</v>
      </c>
      <c r="H398" s="136" t="s">
        <v>300</v>
      </c>
      <c r="J398" s="128"/>
      <c r="K398" s="128"/>
      <c r="L398" s="128"/>
      <c r="M398" s="128"/>
      <c r="N398" s="128"/>
      <c r="O398" s="128"/>
      <c r="P398" s="133"/>
      <c r="Q398" s="133"/>
      <c r="R398" s="133"/>
      <c r="S398" s="133"/>
      <c r="T398" s="133"/>
      <c r="U398" s="133"/>
    </row>
    <row r="399" spans="1:21" s="33" customFormat="1" ht="12.6" customHeight="1" x14ac:dyDescent="0.3">
      <c r="A399" s="257"/>
      <c r="B399" s="135" t="s">
        <v>10</v>
      </c>
      <c r="C399" s="131" t="s">
        <v>211</v>
      </c>
      <c r="D399" s="130" t="s">
        <v>299</v>
      </c>
      <c r="E399" s="130" t="s">
        <v>244</v>
      </c>
      <c r="F399" s="130" t="s">
        <v>298</v>
      </c>
      <c r="G399" s="130" t="s">
        <v>26</v>
      </c>
      <c r="H399" s="129" t="s">
        <v>297</v>
      </c>
      <c r="J399" s="128"/>
      <c r="K399" s="128"/>
      <c r="L399" s="128"/>
      <c r="M399" s="128"/>
      <c r="N399" s="128"/>
      <c r="O399" s="128"/>
      <c r="P399" s="133"/>
      <c r="Q399" s="133"/>
      <c r="R399" s="133"/>
      <c r="S399" s="133"/>
      <c r="T399" s="133"/>
      <c r="U399" s="133"/>
    </row>
    <row r="400" spans="1:21" s="33" customFormat="1" ht="12.6" customHeight="1" x14ac:dyDescent="0.3">
      <c r="A400" s="257"/>
      <c r="B400" s="134" t="s">
        <v>8</v>
      </c>
      <c r="C400" s="131" t="s">
        <v>296</v>
      </c>
      <c r="D400" s="130" t="s">
        <v>295</v>
      </c>
      <c r="E400" s="130" t="s">
        <v>184</v>
      </c>
      <c r="F400" s="130" t="s">
        <v>294</v>
      </c>
      <c r="G400" s="130" t="s">
        <v>68</v>
      </c>
      <c r="H400" s="129" t="s">
        <v>293</v>
      </c>
      <c r="J400" s="128"/>
      <c r="K400" s="128"/>
      <c r="L400" s="128"/>
      <c r="M400" s="128"/>
      <c r="N400" s="128"/>
      <c r="O400" s="128"/>
      <c r="P400" s="133"/>
      <c r="Q400" s="133"/>
      <c r="R400" s="133"/>
      <c r="S400" s="133"/>
      <c r="T400" s="133"/>
      <c r="U400" s="133"/>
    </row>
    <row r="401" spans="1:21" s="33" customFormat="1" ht="12.6" customHeight="1" x14ac:dyDescent="0.3">
      <c r="A401" s="257"/>
      <c r="B401" s="132" t="s">
        <v>25</v>
      </c>
      <c r="C401" s="131" t="s">
        <v>292</v>
      </c>
      <c r="D401" s="130" t="s">
        <v>291</v>
      </c>
      <c r="E401" s="130" t="s">
        <v>290</v>
      </c>
      <c r="F401" s="130" t="s">
        <v>289</v>
      </c>
      <c r="G401" s="130" t="s">
        <v>43</v>
      </c>
      <c r="H401" s="129" t="s">
        <v>288</v>
      </c>
      <c r="J401" s="128"/>
      <c r="K401" s="128"/>
      <c r="L401" s="128"/>
      <c r="M401" s="128"/>
      <c r="N401" s="128"/>
      <c r="O401" s="128"/>
      <c r="P401" s="133"/>
      <c r="Q401" s="133"/>
      <c r="R401" s="133"/>
      <c r="S401" s="133"/>
      <c r="T401" s="133"/>
      <c r="U401" s="133"/>
    </row>
    <row r="402" spans="1:21" s="33" customFormat="1" ht="12.6" customHeight="1" x14ac:dyDescent="0.3">
      <c r="A402" s="257"/>
      <c r="B402" s="132" t="s">
        <v>24</v>
      </c>
      <c r="C402" s="142" t="s">
        <v>287</v>
      </c>
      <c r="D402" s="141" t="s">
        <v>286</v>
      </c>
      <c r="E402" s="141" t="s">
        <v>221</v>
      </c>
      <c r="F402" s="141" t="s">
        <v>285</v>
      </c>
      <c r="G402" s="141" t="s">
        <v>284</v>
      </c>
      <c r="H402" s="140" t="s">
        <v>276</v>
      </c>
      <c r="J402" s="128"/>
      <c r="K402" s="128"/>
      <c r="L402" s="128"/>
      <c r="M402" s="128"/>
      <c r="N402" s="128"/>
      <c r="O402" s="128"/>
      <c r="P402" s="32"/>
      <c r="Q402" s="32"/>
      <c r="R402" s="32"/>
      <c r="S402" s="32"/>
      <c r="T402" s="32"/>
      <c r="U402" s="32"/>
    </row>
    <row r="403" spans="1:21" s="33" customFormat="1" ht="12.6" customHeight="1" x14ac:dyDescent="0.3">
      <c r="A403" s="284" t="s">
        <v>134</v>
      </c>
      <c r="B403" s="139" t="s">
        <v>11</v>
      </c>
      <c r="C403" s="138" t="s">
        <v>283</v>
      </c>
      <c r="D403" s="137" t="s">
        <v>282</v>
      </c>
      <c r="E403" s="137" t="s">
        <v>281</v>
      </c>
      <c r="F403" s="137" t="s">
        <v>280</v>
      </c>
      <c r="G403" s="137" t="s">
        <v>26</v>
      </c>
      <c r="H403" s="136" t="s">
        <v>279</v>
      </c>
      <c r="J403" s="128"/>
      <c r="K403" s="128"/>
      <c r="L403" s="128"/>
      <c r="M403" s="128"/>
      <c r="N403" s="128"/>
      <c r="O403" s="128"/>
      <c r="P403" s="133"/>
      <c r="Q403" s="133"/>
      <c r="R403" s="133"/>
      <c r="S403" s="133"/>
      <c r="T403" s="133"/>
      <c r="U403" s="133"/>
    </row>
    <row r="404" spans="1:21" s="33" customFormat="1" ht="12.6" customHeight="1" x14ac:dyDescent="0.3">
      <c r="A404" s="257"/>
      <c r="B404" s="135" t="s">
        <v>10</v>
      </c>
      <c r="C404" s="131" t="s">
        <v>278</v>
      </c>
      <c r="D404" s="130" t="s">
        <v>277</v>
      </c>
      <c r="E404" s="130" t="s">
        <v>276</v>
      </c>
      <c r="F404" s="130" t="s">
        <v>275</v>
      </c>
      <c r="G404" s="130" t="s">
        <v>68</v>
      </c>
      <c r="H404" s="129" t="s">
        <v>197</v>
      </c>
      <c r="J404" s="128"/>
      <c r="K404" s="128"/>
      <c r="L404" s="128"/>
      <c r="M404" s="128"/>
      <c r="N404" s="128"/>
      <c r="O404" s="128"/>
      <c r="P404" s="133"/>
      <c r="Q404" s="133"/>
      <c r="R404" s="133"/>
      <c r="S404" s="133"/>
      <c r="T404" s="133"/>
      <c r="U404" s="133"/>
    </row>
    <row r="405" spans="1:21" s="33" customFormat="1" ht="12.6" customHeight="1" x14ac:dyDescent="0.3">
      <c r="A405" s="257"/>
      <c r="B405" s="134" t="s">
        <v>8</v>
      </c>
      <c r="C405" s="131" t="s">
        <v>274</v>
      </c>
      <c r="D405" s="130" t="s">
        <v>274</v>
      </c>
      <c r="E405" s="130" t="s">
        <v>273</v>
      </c>
      <c r="F405" s="130" t="s">
        <v>272</v>
      </c>
      <c r="G405" s="130" t="s">
        <v>68</v>
      </c>
      <c r="H405" s="129" t="s">
        <v>271</v>
      </c>
      <c r="J405" s="128"/>
      <c r="K405" s="128"/>
      <c r="L405" s="128"/>
      <c r="M405" s="128"/>
      <c r="N405" s="128"/>
      <c r="O405" s="128"/>
      <c r="P405" s="133"/>
      <c r="Q405" s="133"/>
      <c r="R405" s="133"/>
      <c r="S405" s="133"/>
      <c r="T405" s="133"/>
      <c r="U405" s="133"/>
    </row>
    <row r="406" spans="1:21" s="33" customFormat="1" ht="12.6" customHeight="1" x14ac:dyDescent="0.3">
      <c r="A406" s="257"/>
      <c r="B406" s="132" t="s">
        <v>25</v>
      </c>
      <c r="C406" s="131" t="s">
        <v>270</v>
      </c>
      <c r="D406" s="130" t="s">
        <v>269</v>
      </c>
      <c r="E406" s="130" t="s">
        <v>268</v>
      </c>
      <c r="F406" s="130" t="s">
        <v>267</v>
      </c>
      <c r="G406" s="130" t="s">
        <v>68</v>
      </c>
      <c r="H406" s="129" t="s">
        <v>266</v>
      </c>
      <c r="J406" s="128"/>
      <c r="K406" s="128"/>
      <c r="L406" s="128"/>
      <c r="M406" s="128"/>
      <c r="N406" s="128"/>
      <c r="O406" s="128"/>
      <c r="P406" s="133"/>
      <c r="Q406" s="133"/>
      <c r="R406" s="133"/>
      <c r="S406" s="133"/>
      <c r="T406" s="133"/>
      <c r="U406" s="133"/>
    </row>
    <row r="407" spans="1:21" s="33" customFormat="1" ht="12.6" customHeight="1" x14ac:dyDescent="0.3">
      <c r="A407" s="257"/>
      <c r="B407" s="132" t="s">
        <v>24</v>
      </c>
      <c r="C407" s="142" t="s">
        <v>230</v>
      </c>
      <c r="D407" s="141" t="s">
        <v>265</v>
      </c>
      <c r="E407" s="141" t="s">
        <v>264</v>
      </c>
      <c r="F407" s="141" t="s">
        <v>263</v>
      </c>
      <c r="G407" s="141" t="s">
        <v>68</v>
      </c>
      <c r="H407" s="140" t="s">
        <v>262</v>
      </c>
      <c r="J407" s="128"/>
      <c r="K407" s="128"/>
      <c r="L407" s="128"/>
      <c r="M407" s="128"/>
      <c r="N407" s="128"/>
      <c r="O407" s="128"/>
      <c r="P407" s="32"/>
      <c r="Q407" s="32"/>
      <c r="R407" s="32"/>
      <c r="S407" s="32"/>
      <c r="T407" s="32"/>
      <c r="U407" s="32"/>
    </row>
    <row r="408" spans="1:21" s="33" customFormat="1" ht="12.6" customHeight="1" x14ac:dyDescent="0.3">
      <c r="A408" s="284" t="s">
        <v>135</v>
      </c>
      <c r="B408" s="139" t="s">
        <v>11</v>
      </c>
      <c r="C408" s="138" t="s">
        <v>261</v>
      </c>
      <c r="D408" s="137" t="s">
        <v>260</v>
      </c>
      <c r="E408" s="137" t="s">
        <v>259</v>
      </c>
      <c r="F408" s="137" t="s">
        <v>258</v>
      </c>
      <c r="G408" s="137" t="s">
        <v>26</v>
      </c>
      <c r="H408" s="136" t="s">
        <v>257</v>
      </c>
      <c r="J408" s="128"/>
      <c r="K408" s="128"/>
      <c r="L408" s="128"/>
      <c r="M408" s="128"/>
      <c r="N408" s="128"/>
      <c r="O408" s="128"/>
      <c r="P408" s="133"/>
      <c r="Q408" s="133"/>
      <c r="R408" s="133"/>
      <c r="S408" s="133"/>
      <c r="T408" s="133"/>
      <c r="U408" s="133"/>
    </row>
    <row r="409" spans="1:21" s="33" customFormat="1" ht="12.6" customHeight="1" x14ac:dyDescent="0.3">
      <c r="A409" s="257"/>
      <c r="B409" s="135" t="s">
        <v>10</v>
      </c>
      <c r="C409" s="131" t="s">
        <v>256</v>
      </c>
      <c r="D409" s="130" t="s">
        <v>255</v>
      </c>
      <c r="E409" s="130" t="s">
        <v>254</v>
      </c>
      <c r="F409" s="130" t="s">
        <v>253</v>
      </c>
      <c r="G409" s="130" t="s">
        <v>26</v>
      </c>
      <c r="H409" s="129" t="s">
        <v>252</v>
      </c>
      <c r="J409" s="128"/>
      <c r="K409" s="128"/>
      <c r="L409" s="128"/>
      <c r="M409" s="128"/>
      <c r="N409" s="128"/>
      <c r="O409" s="128"/>
      <c r="P409" s="133"/>
      <c r="Q409" s="133"/>
      <c r="R409" s="133"/>
      <c r="S409" s="133"/>
      <c r="T409" s="133"/>
      <c r="U409" s="133"/>
    </row>
    <row r="410" spans="1:21" s="33" customFormat="1" ht="12.6" customHeight="1" x14ac:dyDescent="0.3">
      <c r="A410" s="257"/>
      <c r="B410" s="134" t="s">
        <v>8</v>
      </c>
      <c r="C410" s="131" t="s">
        <v>251</v>
      </c>
      <c r="D410" s="130" t="s">
        <v>250</v>
      </c>
      <c r="E410" s="130" t="s">
        <v>249</v>
      </c>
      <c r="F410" s="130" t="s">
        <v>248</v>
      </c>
      <c r="G410" s="130" t="s">
        <v>26</v>
      </c>
      <c r="H410" s="129" t="s">
        <v>247</v>
      </c>
      <c r="J410" s="128"/>
      <c r="K410" s="128"/>
      <c r="L410" s="128"/>
      <c r="M410" s="128"/>
      <c r="N410" s="128"/>
      <c r="O410" s="128"/>
      <c r="P410" s="133"/>
      <c r="Q410" s="133"/>
      <c r="R410" s="133"/>
      <c r="S410" s="133"/>
      <c r="T410" s="133"/>
      <c r="U410" s="133"/>
    </row>
    <row r="411" spans="1:21" s="33" customFormat="1" ht="12.6" customHeight="1" x14ac:dyDescent="0.3">
      <c r="A411" s="257"/>
      <c r="B411" s="132" t="s">
        <v>25</v>
      </c>
      <c r="C411" s="131" t="s">
        <v>246</v>
      </c>
      <c r="D411" s="130" t="s">
        <v>245</v>
      </c>
      <c r="E411" s="130" t="s">
        <v>244</v>
      </c>
      <c r="F411" s="130" t="s">
        <v>243</v>
      </c>
      <c r="G411" s="130" t="s">
        <v>67</v>
      </c>
      <c r="H411" s="129" t="s">
        <v>242</v>
      </c>
      <c r="J411" s="128"/>
      <c r="K411" s="128"/>
      <c r="L411" s="128"/>
      <c r="M411" s="128"/>
      <c r="N411" s="128"/>
      <c r="O411" s="128"/>
      <c r="P411" s="133"/>
      <c r="Q411" s="133"/>
      <c r="R411" s="133"/>
      <c r="S411" s="133"/>
      <c r="T411" s="133"/>
      <c r="U411" s="133"/>
    </row>
    <row r="412" spans="1:21" s="33" customFormat="1" ht="12.6" customHeight="1" x14ac:dyDescent="0.3">
      <c r="A412" s="257"/>
      <c r="B412" s="132" t="s">
        <v>24</v>
      </c>
      <c r="C412" s="142" t="s">
        <v>241</v>
      </c>
      <c r="D412" s="141" t="s">
        <v>204</v>
      </c>
      <c r="E412" s="141" t="s">
        <v>240</v>
      </c>
      <c r="F412" s="141" t="s">
        <v>239</v>
      </c>
      <c r="G412" s="141" t="s">
        <v>67</v>
      </c>
      <c r="H412" s="140" t="s">
        <v>238</v>
      </c>
      <c r="J412" s="128"/>
      <c r="K412" s="128"/>
      <c r="L412" s="128"/>
      <c r="M412" s="128"/>
      <c r="N412" s="128"/>
      <c r="O412" s="128"/>
      <c r="P412" s="32"/>
      <c r="Q412" s="32"/>
      <c r="R412" s="32"/>
      <c r="S412" s="32"/>
      <c r="T412" s="32"/>
      <c r="U412" s="32"/>
    </row>
    <row r="413" spans="1:21" s="33" customFormat="1" ht="12.6" customHeight="1" x14ac:dyDescent="0.3">
      <c r="A413" s="284" t="s">
        <v>136</v>
      </c>
      <c r="B413" s="139" t="s">
        <v>11</v>
      </c>
      <c r="C413" s="138" t="s">
        <v>237</v>
      </c>
      <c r="D413" s="137" t="s">
        <v>197</v>
      </c>
      <c r="E413" s="137" t="s">
        <v>208</v>
      </c>
      <c r="F413" s="137" t="s">
        <v>236</v>
      </c>
      <c r="G413" s="137" t="s">
        <v>26</v>
      </c>
      <c r="H413" s="136" t="s">
        <v>235</v>
      </c>
      <c r="J413" s="128"/>
      <c r="K413" s="128"/>
      <c r="L413" s="128"/>
      <c r="M413" s="128"/>
      <c r="N413" s="128"/>
      <c r="O413" s="128"/>
      <c r="P413" s="133"/>
      <c r="Q413" s="133"/>
      <c r="R413" s="133"/>
      <c r="S413" s="133"/>
      <c r="T413" s="133"/>
      <c r="U413" s="133"/>
    </row>
    <row r="414" spans="1:21" s="33" customFormat="1" ht="12.6" customHeight="1" x14ac:dyDescent="0.3">
      <c r="A414" s="257"/>
      <c r="B414" s="135" t="s">
        <v>10</v>
      </c>
      <c r="C414" s="131" t="s">
        <v>196</v>
      </c>
      <c r="D414" s="130" t="s">
        <v>196</v>
      </c>
      <c r="E414" s="130" t="s">
        <v>234</v>
      </c>
      <c r="F414" s="130" t="s">
        <v>233</v>
      </c>
      <c r="G414" s="130" t="s">
        <v>26</v>
      </c>
      <c r="H414" s="129" t="s">
        <v>232</v>
      </c>
      <c r="J414" s="128"/>
      <c r="K414" s="128"/>
      <c r="L414" s="128"/>
      <c r="M414" s="128"/>
      <c r="N414" s="128"/>
      <c r="O414" s="128"/>
      <c r="P414" s="133"/>
      <c r="Q414" s="133"/>
      <c r="R414" s="133"/>
      <c r="S414" s="133"/>
      <c r="T414" s="133"/>
      <c r="U414" s="133"/>
    </row>
    <row r="415" spans="1:21" s="33" customFormat="1" ht="12.6" customHeight="1" x14ac:dyDescent="0.3">
      <c r="A415" s="257"/>
      <c r="B415" s="134" t="s">
        <v>8</v>
      </c>
      <c r="C415" s="131" t="s">
        <v>231</v>
      </c>
      <c r="D415" s="130" t="s">
        <v>230</v>
      </c>
      <c r="E415" s="130" t="s">
        <v>229</v>
      </c>
      <c r="F415" s="130" t="s">
        <v>228</v>
      </c>
      <c r="G415" s="130" t="s">
        <v>26</v>
      </c>
      <c r="H415" s="129" t="s">
        <v>227</v>
      </c>
      <c r="J415" s="128"/>
      <c r="K415" s="128"/>
      <c r="L415" s="128"/>
      <c r="M415" s="128"/>
      <c r="N415" s="128"/>
      <c r="O415" s="128"/>
      <c r="P415" s="133"/>
      <c r="Q415" s="133"/>
      <c r="R415" s="133"/>
      <c r="S415" s="133"/>
      <c r="T415" s="133"/>
      <c r="U415" s="133"/>
    </row>
    <row r="416" spans="1:21" s="33" customFormat="1" ht="12.6" customHeight="1" x14ac:dyDescent="0.3">
      <c r="A416" s="257"/>
      <c r="B416" s="132" t="s">
        <v>25</v>
      </c>
      <c r="C416" s="131" t="s">
        <v>226</v>
      </c>
      <c r="D416" s="130" t="s">
        <v>226</v>
      </c>
      <c r="E416" s="130" t="s">
        <v>225</v>
      </c>
      <c r="F416" s="130" t="s">
        <v>224</v>
      </c>
      <c r="G416" s="130" t="s">
        <v>67</v>
      </c>
      <c r="H416" s="129" t="s">
        <v>223</v>
      </c>
      <c r="J416" s="128"/>
      <c r="K416" s="128"/>
      <c r="L416" s="128"/>
      <c r="M416" s="128"/>
      <c r="N416" s="128"/>
      <c r="O416" s="128"/>
      <c r="P416" s="133"/>
      <c r="Q416" s="133"/>
      <c r="R416" s="133"/>
      <c r="S416" s="133"/>
      <c r="T416" s="133"/>
      <c r="U416" s="133"/>
    </row>
    <row r="417" spans="1:21" s="33" customFormat="1" ht="12.6" customHeight="1" x14ac:dyDescent="0.3">
      <c r="A417" s="257"/>
      <c r="B417" s="132" t="s">
        <v>24</v>
      </c>
      <c r="C417" s="142" t="s">
        <v>222</v>
      </c>
      <c r="D417" s="141" t="s">
        <v>222</v>
      </c>
      <c r="E417" s="141" t="s">
        <v>221</v>
      </c>
      <c r="F417" s="141" t="s">
        <v>220</v>
      </c>
      <c r="G417" s="141" t="s">
        <v>67</v>
      </c>
      <c r="H417" s="140" t="s">
        <v>219</v>
      </c>
      <c r="J417" s="128"/>
      <c r="K417" s="128"/>
      <c r="L417" s="128"/>
      <c r="M417" s="128"/>
      <c r="N417" s="128"/>
      <c r="O417" s="128"/>
      <c r="P417" s="32"/>
      <c r="Q417" s="32"/>
      <c r="R417" s="32"/>
      <c r="S417" s="32"/>
      <c r="T417" s="32"/>
      <c r="U417" s="32"/>
    </row>
    <row r="418" spans="1:21" s="33" customFormat="1" ht="12.6" customHeight="1" x14ac:dyDescent="0.3">
      <c r="A418" s="284" t="s">
        <v>137</v>
      </c>
      <c r="B418" s="139" t="s">
        <v>11</v>
      </c>
      <c r="C418" s="138" t="s">
        <v>218</v>
      </c>
      <c r="D418" s="137" t="s">
        <v>201</v>
      </c>
      <c r="E418" s="137" t="s">
        <v>184</v>
      </c>
      <c r="F418" s="137" t="s">
        <v>217</v>
      </c>
      <c r="G418" s="137" t="s">
        <v>26</v>
      </c>
      <c r="H418" s="136" t="s">
        <v>216</v>
      </c>
      <c r="J418" s="128"/>
      <c r="K418" s="128"/>
      <c r="L418" s="128"/>
      <c r="M418" s="128"/>
      <c r="N418" s="128"/>
      <c r="O418" s="128"/>
      <c r="P418" s="133"/>
      <c r="Q418" s="133"/>
      <c r="R418" s="133"/>
      <c r="S418" s="133"/>
      <c r="T418" s="133"/>
      <c r="U418" s="133"/>
    </row>
    <row r="419" spans="1:21" s="33" customFormat="1" ht="12.6" customHeight="1" x14ac:dyDescent="0.3">
      <c r="A419" s="257"/>
      <c r="B419" s="135" t="s">
        <v>10</v>
      </c>
      <c r="C419" s="131" t="s">
        <v>215</v>
      </c>
      <c r="D419" s="130" t="s">
        <v>214</v>
      </c>
      <c r="E419" s="130" t="s">
        <v>213</v>
      </c>
      <c r="F419" s="130" t="s">
        <v>212</v>
      </c>
      <c r="G419" s="130" t="s">
        <v>26</v>
      </c>
      <c r="H419" s="129" t="s">
        <v>211</v>
      </c>
      <c r="J419" s="128"/>
      <c r="K419" s="128"/>
      <c r="L419" s="128"/>
      <c r="M419" s="128"/>
      <c r="N419" s="128"/>
      <c r="O419" s="128"/>
      <c r="P419" s="133"/>
      <c r="Q419" s="133"/>
      <c r="R419" s="133"/>
      <c r="S419" s="133"/>
      <c r="T419" s="133"/>
      <c r="U419" s="133"/>
    </row>
    <row r="420" spans="1:21" s="33" customFormat="1" ht="12.6" customHeight="1" x14ac:dyDescent="0.3">
      <c r="A420" s="257"/>
      <c r="B420" s="134" t="s">
        <v>8</v>
      </c>
      <c r="C420" s="131" t="s">
        <v>210</v>
      </c>
      <c r="D420" s="130" t="s">
        <v>209</v>
      </c>
      <c r="E420" s="130" t="s">
        <v>208</v>
      </c>
      <c r="F420" s="130" t="s">
        <v>207</v>
      </c>
      <c r="G420" s="130" t="s">
        <v>26</v>
      </c>
      <c r="H420" s="129" t="s">
        <v>206</v>
      </c>
      <c r="J420" s="128"/>
      <c r="K420" s="128"/>
      <c r="L420" s="128"/>
      <c r="M420" s="128"/>
      <c r="N420" s="128"/>
      <c r="O420" s="128"/>
      <c r="P420" s="133"/>
      <c r="Q420" s="133"/>
      <c r="R420" s="133"/>
      <c r="S420" s="133"/>
      <c r="T420" s="133"/>
      <c r="U420" s="133"/>
    </row>
    <row r="421" spans="1:21" s="33" customFormat="1" ht="12.6" customHeight="1" x14ac:dyDescent="0.3">
      <c r="A421" s="257"/>
      <c r="B421" s="132" t="s">
        <v>25</v>
      </c>
      <c r="C421" s="131" t="s">
        <v>205</v>
      </c>
      <c r="D421" s="130" t="s">
        <v>204</v>
      </c>
      <c r="E421" s="130" t="s">
        <v>203</v>
      </c>
      <c r="F421" s="130" t="s">
        <v>202</v>
      </c>
      <c r="G421" s="130" t="s">
        <v>67</v>
      </c>
      <c r="H421" s="129" t="s">
        <v>190</v>
      </c>
      <c r="J421" s="128"/>
      <c r="K421" s="128"/>
      <c r="L421" s="128"/>
      <c r="M421" s="128"/>
      <c r="N421" s="128"/>
      <c r="O421" s="128"/>
      <c r="P421" s="133"/>
      <c r="Q421" s="133"/>
      <c r="R421" s="133"/>
      <c r="S421" s="133"/>
      <c r="T421" s="133"/>
      <c r="U421" s="133"/>
    </row>
    <row r="422" spans="1:21" s="33" customFormat="1" ht="12.6" customHeight="1" x14ac:dyDescent="0.3">
      <c r="A422" s="257"/>
      <c r="B422" s="132" t="s">
        <v>24</v>
      </c>
      <c r="C422" s="142" t="s">
        <v>201</v>
      </c>
      <c r="D422" s="141" t="s">
        <v>200</v>
      </c>
      <c r="E422" s="141" t="s">
        <v>199</v>
      </c>
      <c r="F422" s="141" t="s">
        <v>198</v>
      </c>
      <c r="G422" s="141" t="s">
        <v>67</v>
      </c>
      <c r="H422" s="140" t="s">
        <v>197</v>
      </c>
      <c r="J422" s="128"/>
      <c r="K422" s="128"/>
      <c r="L422" s="128"/>
      <c r="M422" s="128"/>
      <c r="N422" s="128"/>
      <c r="O422" s="128"/>
      <c r="P422" s="32"/>
      <c r="Q422" s="32"/>
      <c r="R422" s="32"/>
      <c r="S422" s="32"/>
      <c r="T422" s="32"/>
      <c r="U422" s="32"/>
    </row>
    <row r="423" spans="1:21" s="33" customFormat="1" ht="12.6" customHeight="1" x14ac:dyDescent="0.3">
      <c r="A423" s="284" t="s">
        <v>138</v>
      </c>
      <c r="B423" s="139" t="s">
        <v>11</v>
      </c>
      <c r="C423" s="138" t="s">
        <v>196</v>
      </c>
      <c r="D423" s="137" t="s">
        <v>195</v>
      </c>
      <c r="E423" s="137" t="s">
        <v>194</v>
      </c>
      <c r="F423" s="137" t="s">
        <v>193</v>
      </c>
      <c r="G423" s="137" t="s">
        <v>26</v>
      </c>
      <c r="H423" s="136" t="s">
        <v>192</v>
      </c>
      <c r="J423" s="128"/>
      <c r="K423" s="128"/>
      <c r="L423" s="128"/>
      <c r="M423" s="128"/>
      <c r="N423" s="128"/>
      <c r="O423" s="128"/>
      <c r="P423" s="133"/>
      <c r="Q423" s="133"/>
      <c r="R423" s="133"/>
      <c r="S423" s="133"/>
      <c r="T423" s="133"/>
      <c r="U423" s="133"/>
    </row>
    <row r="424" spans="1:21" s="33" customFormat="1" ht="12.6" customHeight="1" x14ac:dyDescent="0.3">
      <c r="A424" s="257"/>
      <c r="B424" s="135" t="s">
        <v>10</v>
      </c>
      <c r="C424" s="131" t="s">
        <v>191</v>
      </c>
      <c r="D424" s="130" t="s">
        <v>190</v>
      </c>
      <c r="E424" s="130" t="s">
        <v>189</v>
      </c>
      <c r="F424" s="130" t="s">
        <v>188</v>
      </c>
      <c r="G424" s="130" t="s">
        <v>68</v>
      </c>
      <c r="H424" s="129" t="s">
        <v>187</v>
      </c>
      <c r="J424" s="128"/>
      <c r="K424" s="128"/>
      <c r="L424" s="128"/>
      <c r="M424" s="128"/>
      <c r="N424" s="128"/>
      <c r="O424" s="128"/>
      <c r="P424" s="133"/>
      <c r="Q424" s="133"/>
      <c r="R424" s="133"/>
      <c r="S424" s="133"/>
      <c r="T424" s="133"/>
      <c r="U424" s="133"/>
    </row>
    <row r="425" spans="1:21" s="33" customFormat="1" ht="12.6" customHeight="1" x14ac:dyDescent="0.3">
      <c r="A425" s="257"/>
      <c r="B425" s="134" t="s">
        <v>8</v>
      </c>
      <c r="C425" s="131" t="s">
        <v>186</v>
      </c>
      <c r="D425" s="130" t="s">
        <v>185</v>
      </c>
      <c r="E425" s="130" t="s">
        <v>184</v>
      </c>
      <c r="F425" s="130" t="s">
        <v>183</v>
      </c>
      <c r="G425" s="130" t="s">
        <v>68</v>
      </c>
      <c r="H425" s="129" t="s">
        <v>182</v>
      </c>
      <c r="J425" s="128"/>
      <c r="K425" s="128"/>
      <c r="L425" s="128"/>
      <c r="M425" s="128"/>
      <c r="N425" s="128"/>
      <c r="O425" s="128"/>
      <c r="P425" s="133"/>
      <c r="Q425" s="133"/>
      <c r="R425" s="133"/>
      <c r="S425" s="133"/>
      <c r="T425" s="133"/>
      <c r="U425" s="133"/>
    </row>
    <row r="426" spans="1:21" s="33" customFormat="1" ht="12.6" customHeight="1" x14ac:dyDescent="0.3">
      <c r="A426" s="257"/>
      <c r="B426" s="132" t="s">
        <v>25</v>
      </c>
      <c r="C426" s="131" t="s">
        <v>181</v>
      </c>
      <c r="D426" s="130" t="s">
        <v>180</v>
      </c>
      <c r="E426" s="130" t="s">
        <v>179</v>
      </c>
      <c r="F426" s="130" t="s">
        <v>178</v>
      </c>
      <c r="G426" s="130" t="s">
        <v>68</v>
      </c>
      <c r="H426" s="129" t="s">
        <v>174</v>
      </c>
      <c r="J426" s="128"/>
      <c r="K426" s="128"/>
      <c r="L426" s="128"/>
      <c r="M426" s="128"/>
      <c r="N426" s="128"/>
      <c r="O426" s="128"/>
      <c r="P426" s="133"/>
      <c r="Q426" s="133"/>
      <c r="R426" s="133"/>
      <c r="S426" s="133"/>
      <c r="T426" s="133"/>
      <c r="U426" s="133"/>
    </row>
    <row r="427" spans="1:21" s="33" customFormat="1" ht="12.6" customHeight="1" x14ac:dyDescent="0.3">
      <c r="A427" s="257"/>
      <c r="B427" s="132" t="s">
        <v>24</v>
      </c>
      <c r="C427" s="131" t="s">
        <v>177</v>
      </c>
      <c r="D427" s="130" t="s">
        <v>177</v>
      </c>
      <c r="E427" s="130" t="s">
        <v>176</v>
      </c>
      <c r="F427" s="130" t="s">
        <v>175</v>
      </c>
      <c r="G427" s="130" t="s">
        <v>68</v>
      </c>
      <c r="H427" s="129" t="s">
        <v>174</v>
      </c>
      <c r="J427" s="128"/>
      <c r="K427" s="128"/>
      <c r="L427" s="128"/>
      <c r="M427" s="128"/>
      <c r="N427" s="128"/>
      <c r="O427" s="128"/>
      <c r="P427" s="32"/>
      <c r="Q427" s="32"/>
      <c r="R427" s="32"/>
      <c r="S427" s="32"/>
      <c r="T427" s="32"/>
      <c r="U427" s="32"/>
    </row>
    <row r="428" spans="1:21" ht="12.6" customHeight="1" x14ac:dyDescent="0.2">
      <c r="A428" s="26" t="s">
        <v>7</v>
      </c>
      <c r="B428" s="127"/>
      <c r="C428" s="126"/>
      <c r="D428" s="126"/>
      <c r="E428" s="126"/>
      <c r="F428" s="126"/>
      <c r="G428" s="126"/>
      <c r="H428" s="125" t="s">
        <v>173</v>
      </c>
    </row>
    <row r="430" spans="1:21" ht="12.6" customHeight="1" x14ac:dyDescent="0.3">
      <c r="A430" s="58"/>
    </row>
    <row r="432" spans="1:21" ht="12.6" hidden="1" customHeight="1" outlineLevel="1" x14ac:dyDescent="0.2">
      <c r="A432" s="37" t="s">
        <v>6</v>
      </c>
    </row>
    <row r="433" spans="1:15" s="11" customFormat="1" ht="12.6" hidden="1" customHeight="1" outlineLevel="1" x14ac:dyDescent="0.2">
      <c r="A433" s="19" t="s">
        <v>5</v>
      </c>
      <c r="B433" s="89">
        <v>2001</v>
      </c>
      <c r="C433" s="124">
        <f t="shared" ref="C433:H437" si="0">MIN(C18,C48,C88,C138,C183,C243,C318,C388)</f>
        <v>0</v>
      </c>
      <c r="D433" s="124">
        <f t="shared" si="0"/>
        <v>0</v>
      </c>
      <c r="E433" s="124">
        <f t="shared" si="0"/>
        <v>0</v>
      </c>
      <c r="F433" s="124">
        <f t="shared" si="0"/>
        <v>0</v>
      </c>
      <c r="G433" s="124">
        <f t="shared" si="0"/>
        <v>0</v>
      </c>
      <c r="H433" s="124">
        <f t="shared" si="0"/>
        <v>0</v>
      </c>
      <c r="J433" s="124"/>
      <c r="K433" s="124"/>
      <c r="L433" s="124"/>
      <c r="M433" s="124"/>
      <c r="N433" s="124"/>
      <c r="O433" s="124"/>
    </row>
    <row r="434" spans="1:15" s="11" customFormat="1" ht="12.6" hidden="1" customHeight="1" outlineLevel="1" x14ac:dyDescent="0.2">
      <c r="A434" s="19" t="s">
        <v>5</v>
      </c>
      <c r="B434" s="88">
        <v>2002</v>
      </c>
      <c r="C434" s="124">
        <f t="shared" si="0"/>
        <v>0</v>
      </c>
      <c r="D434" s="124">
        <f t="shared" si="0"/>
        <v>0</v>
      </c>
      <c r="E434" s="124">
        <f t="shared" si="0"/>
        <v>0</v>
      </c>
      <c r="F434" s="124">
        <f t="shared" si="0"/>
        <v>0</v>
      </c>
      <c r="G434" s="124">
        <f t="shared" si="0"/>
        <v>0</v>
      </c>
      <c r="H434" s="124">
        <f t="shared" si="0"/>
        <v>0</v>
      </c>
      <c r="J434" s="124"/>
      <c r="K434" s="124"/>
      <c r="L434" s="124"/>
      <c r="M434" s="124"/>
      <c r="N434" s="124"/>
      <c r="O434" s="124"/>
    </row>
    <row r="435" spans="1:15" s="11" customFormat="1" ht="12.6" hidden="1" customHeight="1" outlineLevel="1" x14ac:dyDescent="0.2">
      <c r="A435" s="19" t="s">
        <v>5</v>
      </c>
      <c r="B435" s="87">
        <v>2003</v>
      </c>
      <c r="C435" s="124">
        <f t="shared" si="0"/>
        <v>0</v>
      </c>
      <c r="D435" s="124">
        <f t="shared" si="0"/>
        <v>0</v>
      </c>
      <c r="E435" s="124">
        <f t="shared" si="0"/>
        <v>0</v>
      </c>
      <c r="F435" s="124">
        <f t="shared" si="0"/>
        <v>0</v>
      </c>
      <c r="G435" s="124">
        <f t="shared" si="0"/>
        <v>0</v>
      </c>
      <c r="H435" s="124">
        <f t="shared" si="0"/>
        <v>0</v>
      </c>
      <c r="J435" s="124"/>
      <c r="K435" s="124"/>
      <c r="L435" s="124"/>
      <c r="M435" s="124"/>
      <c r="N435" s="124"/>
      <c r="O435" s="124"/>
    </row>
    <row r="436" spans="1:15" s="11" customFormat="1" ht="12.6" hidden="1" customHeight="1" outlineLevel="1" x14ac:dyDescent="0.2">
      <c r="A436" s="19" t="s">
        <v>5</v>
      </c>
      <c r="B436" s="86">
        <v>2004</v>
      </c>
      <c r="C436" s="124">
        <f t="shared" si="0"/>
        <v>0</v>
      </c>
      <c r="D436" s="124">
        <f t="shared" si="0"/>
        <v>0</v>
      </c>
      <c r="E436" s="124">
        <f t="shared" si="0"/>
        <v>0</v>
      </c>
      <c r="F436" s="124">
        <f t="shared" si="0"/>
        <v>0</v>
      </c>
      <c r="G436" s="124">
        <f t="shared" si="0"/>
        <v>0</v>
      </c>
      <c r="H436" s="124">
        <f t="shared" si="0"/>
        <v>0</v>
      </c>
      <c r="J436" s="124"/>
      <c r="K436" s="124"/>
      <c r="L436" s="124"/>
      <c r="M436" s="124"/>
      <c r="N436" s="124"/>
      <c r="O436" s="124"/>
    </row>
    <row r="437" spans="1:15" s="11" customFormat="1" ht="12.6" hidden="1" customHeight="1" outlineLevel="1" x14ac:dyDescent="0.2">
      <c r="A437" s="19" t="s">
        <v>5</v>
      </c>
      <c r="B437" s="86">
        <v>2005</v>
      </c>
      <c r="C437" s="124">
        <f t="shared" si="0"/>
        <v>0</v>
      </c>
      <c r="D437" s="124">
        <f t="shared" si="0"/>
        <v>0</v>
      </c>
      <c r="E437" s="124">
        <f t="shared" si="0"/>
        <v>0</v>
      </c>
      <c r="F437" s="124">
        <f t="shared" si="0"/>
        <v>0</v>
      </c>
      <c r="G437" s="124">
        <f t="shared" si="0"/>
        <v>0</v>
      </c>
      <c r="H437" s="124">
        <f t="shared" si="0"/>
        <v>0</v>
      </c>
      <c r="J437" s="124"/>
      <c r="K437" s="124"/>
      <c r="L437" s="124"/>
      <c r="M437" s="124"/>
      <c r="N437" s="124"/>
      <c r="O437" s="124"/>
    </row>
    <row r="438" spans="1:15" s="10" customFormat="1" ht="12.6" hidden="1" customHeight="1" outlineLevel="1" x14ac:dyDescent="0.2">
      <c r="A438" s="18" t="s">
        <v>4</v>
      </c>
      <c r="B438" s="85">
        <v>2001</v>
      </c>
      <c r="C438" s="123">
        <f t="shared" ref="C438:H442" si="1">MAX(C18,C48,C88,C138,C183,C243,C318,C388)</f>
        <v>0</v>
      </c>
      <c r="D438" s="123">
        <f t="shared" si="1"/>
        <v>0</v>
      </c>
      <c r="E438" s="123">
        <f t="shared" si="1"/>
        <v>0</v>
      </c>
      <c r="F438" s="123">
        <f t="shared" si="1"/>
        <v>0</v>
      </c>
      <c r="G438" s="123">
        <f t="shared" si="1"/>
        <v>0</v>
      </c>
      <c r="H438" s="123">
        <f t="shared" si="1"/>
        <v>0</v>
      </c>
      <c r="J438" s="123"/>
      <c r="K438" s="123"/>
      <c r="L438" s="123"/>
      <c r="M438" s="123"/>
      <c r="N438" s="123"/>
      <c r="O438" s="123"/>
    </row>
    <row r="439" spans="1:15" s="10" customFormat="1" ht="12.6" hidden="1" customHeight="1" outlineLevel="1" x14ac:dyDescent="0.2">
      <c r="A439" s="18" t="s">
        <v>4</v>
      </c>
      <c r="B439" s="84">
        <v>2002</v>
      </c>
      <c r="C439" s="123">
        <f t="shared" si="1"/>
        <v>0</v>
      </c>
      <c r="D439" s="123">
        <f t="shared" si="1"/>
        <v>0</v>
      </c>
      <c r="E439" s="123">
        <f t="shared" si="1"/>
        <v>0</v>
      </c>
      <c r="F439" s="123">
        <f t="shared" si="1"/>
        <v>0</v>
      </c>
      <c r="G439" s="123">
        <f t="shared" si="1"/>
        <v>0</v>
      </c>
      <c r="H439" s="123">
        <f t="shared" si="1"/>
        <v>0</v>
      </c>
      <c r="J439" s="123"/>
      <c r="K439" s="123"/>
      <c r="L439" s="123"/>
      <c r="M439" s="123"/>
      <c r="N439" s="123"/>
      <c r="O439" s="123"/>
    </row>
    <row r="440" spans="1:15" s="10" customFormat="1" ht="12.6" hidden="1" customHeight="1" outlineLevel="1" x14ac:dyDescent="0.2">
      <c r="A440" s="18" t="s">
        <v>4</v>
      </c>
      <c r="B440" s="83">
        <v>2003</v>
      </c>
      <c r="C440" s="123">
        <f t="shared" si="1"/>
        <v>0</v>
      </c>
      <c r="D440" s="123">
        <f t="shared" si="1"/>
        <v>0</v>
      </c>
      <c r="E440" s="123">
        <f t="shared" si="1"/>
        <v>0</v>
      </c>
      <c r="F440" s="123">
        <f t="shared" si="1"/>
        <v>0</v>
      </c>
      <c r="G440" s="123">
        <f t="shared" si="1"/>
        <v>0</v>
      </c>
      <c r="H440" s="123">
        <f t="shared" si="1"/>
        <v>0</v>
      </c>
      <c r="J440" s="123"/>
      <c r="K440" s="123"/>
      <c r="L440" s="123"/>
      <c r="M440" s="123"/>
      <c r="N440" s="123"/>
      <c r="O440" s="123"/>
    </row>
    <row r="441" spans="1:15" s="10" customFormat="1" ht="12.6" hidden="1" customHeight="1" outlineLevel="1" x14ac:dyDescent="0.2">
      <c r="A441" s="18" t="s">
        <v>4</v>
      </c>
      <c r="B441" s="82">
        <v>2004</v>
      </c>
      <c r="C441" s="123">
        <f t="shared" si="1"/>
        <v>0</v>
      </c>
      <c r="D441" s="123">
        <f t="shared" si="1"/>
        <v>0</v>
      </c>
      <c r="E441" s="123">
        <f t="shared" si="1"/>
        <v>0</v>
      </c>
      <c r="F441" s="123">
        <f t="shared" si="1"/>
        <v>0</v>
      </c>
      <c r="G441" s="123">
        <f t="shared" si="1"/>
        <v>0</v>
      </c>
      <c r="H441" s="123">
        <f t="shared" si="1"/>
        <v>0</v>
      </c>
      <c r="J441" s="123"/>
      <c r="K441" s="123"/>
      <c r="L441" s="123"/>
      <c r="M441" s="123"/>
      <c r="N441" s="123"/>
      <c r="O441" s="123"/>
    </row>
    <row r="442" spans="1:15" s="10" customFormat="1" ht="12.6" hidden="1" customHeight="1" outlineLevel="1" x14ac:dyDescent="0.2">
      <c r="A442" s="18" t="s">
        <v>4</v>
      </c>
      <c r="B442" s="82">
        <v>2005</v>
      </c>
      <c r="C442" s="123">
        <f t="shared" si="1"/>
        <v>0</v>
      </c>
      <c r="D442" s="123">
        <f t="shared" si="1"/>
        <v>0</v>
      </c>
      <c r="E442" s="123">
        <f t="shared" si="1"/>
        <v>0</v>
      </c>
      <c r="F442" s="123">
        <f t="shared" si="1"/>
        <v>0</v>
      </c>
      <c r="G442" s="123">
        <f t="shared" si="1"/>
        <v>0</v>
      </c>
      <c r="H442" s="123">
        <f t="shared" si="1"/>
        <v>0</v>
      </c>
      <c r="J442" s="123"/>
      <c r="K442" s="123"/>
      <c r="L442" s="123"/>
      <c r="M442" s="123"/>
      <c r="N442" s="123"/>
      <c r="O442" s="123"/>
    </row>
    <row r="443" spans="1:15" ht="12.6" hidden="1" customHeight="1" outlineLevel="1" x14ac:dyDescent="0.2"/>
    <row r="444" spans="1:15" ht="12.6" hidden="1" customHeight="1" outlineLevel="1" x14ac:dyDescent="0.2">
      <c r="A444" s="37" t="s">
        <v>156</v>
      </c>
    </row>
    <row r="445" spans="1:15" s="75" customFormat="1" ht="12.6" hidden="1" customHeight="1" outlineLevel="1" x14ac:dyDescent="0.2">
      <c r="A445" s="79" t="s">
        <v>5</v>
      </c>
      <c r="B445" s="78">
        <v>2001</v>
      </c>
      <c r="C445" s="121">
        <f t="shared" ref="C445:H449" si="2">MIN(C23,C28,C33,C38,C53,C58,C63,C68,C73,C78,C83,C93,C98,C103,C108,C113,C118,C123,C128,C133,C143,C148,C153,C158,C163,C168)</f>
        <v>0</v>
      </c>
      <c r="D445" s="121">
        <f t="shared" si="2"/>
        <v>0</v>
      </c>
      <c r="E445" s="121">
        <f t="shared" si="2"/>
        <v>0</v>
      </c>
      <c r="F445" s="121">
        <f t="shared" si="2"/>
        <v>0</v>
      </c>
      <c r="G445" s="121">
        <f t="shared" si="2"/>
        <v>0</v>
      </c>
      <c r="H445" s="121">
        <f t="shared" si="2"/>
        <v>0</v>
      </c>
      <c r="J445" s="121"/>
      <c r="K445" s="121"/>
      <c r="L445" s="121"/>
      <c r="M445" s="121"/>
      <c r="N445" s="121"/>
      <c r="O445" s="121"/>
    </row>
    <row r="446" spans="1:15" s="75" customFormat="1" ht="12.6" hidden="1" customHeight="1" outlineLevel="1" x14ac:dyDescent="0.2">
      <c r="A446" s="79"/>
      <c r="B446" s="78">
        <v>2002</v>
      </c>
      <c r="C446" s="121">
        <f t="shared" si="2"/>
        <v>0</v>
      </c>
      <c r="D446" s="121">
        <f t="shared" si="2"/>
        <v>0</v>
      </c>
      <c r="E446" s="121">
        <f t="shared" si="2"/>
        <v>0</v>
      </c>
      <c r="F446" s="121">
        <f t="shared" si="2"/>
        <v>0</v>
      </c>
      <c r="G446" s="121">
        <f t="shared" si="2"/>
        <v>0</v>
      </c>
      <c r="H446" s="121">
        <f t="shared" si="2"/>
        <v>0</v>
      </c>
      <c r="J446" s="121"/>
      <c r="K446" s="121"/>
      <c r="L446" s="121"/>
      <c r="M446" s="121"/>
      <c r="N446" s="121"/>
      <c r="O446" s="121"/>
    </row>
    <row r="447" spans="1:15" s="75" customFormat="1" ht="12.6" hidden="1" customHeight="1" outlineLevel="1" x14ac:dyDescent="0.2">
      <c r="A447" s="79"/>
      <c r="B447" s="78">
        <v>2003</v>
      </c>
      <c r="C447" s="121">
        <f t="shared" si="2"/>
        <v>0</v>
      </c>
      <c r="D447" s="121">
        <f t="shared" si="2"/>
        <v>0</v>
      </c>
      <c r="E447" s="121">
        <f t="shared" si="2"/>
        <v>0</v>
      </c>
      <c r="F447" s="121">
        <f t="shared" si="2"/>
        <v>0</v>
      </c>
      <c r="G447" s="121">
        <f t="shared" si="2"/>
        <v>0</v>
      </c>
      <c r="H447" s="121">
        <f t="shared" si="2"/>
        <v>0</v>
      </c>
      <c r="J447" s="121"/>
      <c r="K447" s="121"/>
      <c r="L447" s="121"/>
      <c r="M447" s="121"/>
      <c r="N447" s="121"/>
      <c r="O447" s="121"/>
    </row>
    <row r="448" spans="1:15" s="75" customFormat="1" ht="12.6" hidden="1" customHeight="1" outlineLevel="1" x14ac:dyDescent="0.2">
      <c r="A448" s="79"/>
      <c r="B448" s="78">
        <v>2004</v>
      </c>
      <c r="C448" s="121">
        <f t="shared" si="2"/>
        <v>0</v>
      </c>
      <c r="D448" s="121">
        <f t="shared" si="2"/>
        <v>0</v>
      </c>
      <c r="E448" s="121">
        <f t="shared" si="2"/>
        <v>0</v>
      </c>
      <c r="F448" s="121">
        <f t="shared" si="2"/>
        <v>0</v>
      </c>
      <c r="G448" s="121">
        <f t="shared" si="2"/>
        <v>0</v>
      </c>
      <c r="H448" s="121">
        <f t="shared" si="2"/>
        <v>0</v>
      </c>
      <c r="J448" s="121"/>
      <c r="K448" s="121"/>
      <c r="L448" s="121"/>
      <c r="M448" s="121"/>
      <c r="N448" s="121"/>
      <c r="O448" s="121"/>
    </row>
    <row r="449" spans="1:15" s="75" customFormat="1" ht="12.6" hidden="1" customHeight="1" outlineLevel="1" x14ac:dyDescent="0.2">
      <c r="A449" s="77"/>
      <c r="B449" s="76">
        <v>2005</v>
      </c>
      <c r="C449" s="121">
        <f t="shared" si="2"/>
        <v>0</v>
      </c>
      <c r="D449" s="121">
        <f t="shared" si="2"/>
        <v>0</v>
      </c>
      <c r="E449" s="121">
        <f t="shared" si="2"/>
        <v>0</v>
      </c>
      <c r="F449" s="121">
        <f t="shared" si="2"/>
        <v>0</v>
      </c>
      <c r="G449" s="121">
        <f t="shared" si="2"/>
        <v>0</v>
      </c>
      <c r="H449" s="121">
        <f t="shared" si="2"/>
        <v>0</v>
      </c>
      <c r="J449" s="121"/>
      <c r="K449" s="121"/>
      <c r="L449" s="121"/>
      <c r="M449" s="121"/>
      <c r="N449" s="121"/>
      <c r="O449" s="121"/>
    </row>
    <row r="450" spans="1:15" s="75" customFormat="1" ht="12.6" hidden="1" customHeight="1" outlineLevel="1" x14ac:dyDescent="0.2">
      <c r="A450" s="79" t="s">
        <v>5</v>
      </c>
      <c r="B450" s="80">
        <v>2001</v>
      </c>
      <c r="C450" s="121">
        <f t="shared" ref="C450:H454" si="3">MIN(C173,C188,C193,C198,C203,C208,C213,C218,C223,C228,C233,C238,C248,C253,C258,C263,C268,C273,C278,C283,C288,C293,C298,C303,C308,C323,C328,C333,C338,C343)</f>
        <v>0</v>
      </c>
      <c r="D450" s="121">
        <f t="shared" si="3"/>
        <v>0</v>
      </c>
      <c r="E450" s="121">
        <f t="shared" si="3"/>
        <v>0</v>
      </c>
      <c r="F450" s="121">
        <f t="shared" si="3"/>
        <v>0</v>
      </c>
      <c r="G450" s="121">
        <f t="shared" si="3"/>
        <v>0</v>
      </c>
      <c r="H450" s="121">
        <f t="shared" si="3"/>
        <v>0</v>
      </c>
      <c r="J450" s="121"/>
      <c r="K450" s="121"/>
      <c r="L450" s="121"/>
      <c r="M450" s="121"/>
      <c r="N450" s="121"/>
      <c r="O450" s="121"/>
    </row>
    <row r="451" spans="1:15" s="75" customFormat="1" ht="12.6" hidden="1" customHeight="1" outlineLevel="1" x14ac:dyDescent="0.2">
      <c r="A451" s="79"/>
      <c r="B451" s="78">
        <v>2002</v>
      </c>
      <c r="C451" s="121">
        <f t="shared" si="3"/>
        <v>0</v>
      </c>
      <c r="D451" s="121">
        <f t="shared" si="3"/>
        <v>0</v>
      </c>
      <c r="E451" s="121">
        <f t="shared" si="3"/>
        <v>0</v>
      </c>
      <c r="F451" s="121">
        <f t="shared" si="3"/>
        <v>0</v>
      </c>
      <c r="G451" s="121">
        <f t="shared" si="3"/>
        <v>0</v>
      </c>
      <c r="H451" s="121">
        <f t="shared" si="3"/>
        <v>0</v>
      </c>
      <c r="J451" s="121"/>
      <c r="K451" s="121"/>
      <c r="L451" s="121"/>
      <c r="M451" s="121"/>
      <c r="N451" s="121"/>
      <c r="O451" s="121"/>
    </row>
    <row r="452" spans="1:15" s="75" customFormat="1" ht="12.6" hidden="1" customHeight="1" outlineLevel="1" x14ac:dyDescent="0.2">
      <c r="A452" s="79"/>
      <c r="B452" s="78">
        <v>2003</v>
      </c>
      <c r="C452" s="121">
        <f t="shared" si="3"/>
        <v>0</v>
      </c>
      <c r="D452" s="121">
        <f t="shared" si="3"/>
        <v>0</v>
      </c>
      <c r="E452" s="121">
        <f t="shared" si="3"/>
        <v>0</v>
      </c>
      <c r="F452" s="121">
        <f t="shared" si="3"/>
        <v>0</v>
      </c>
      <c r="G452" s="121">
        <f t="shared" si="3"/>
        <v>0</v>
      </c>
      <c r="H452" s="121">
        <f t="shared" si="3"/>
        <v>0</v>
      </c>
      <c r="J452" s="121"/>
      <c r="K452" s="121"/>
      <c r="L452" s="121"/>
      <c r="M452" s="121"/>
      <c r="N452" s="121"/>
      <c r="O452" s="121"/>
    </row>
    <row r="453" spans="1:15" s="75" customFormat="1" ht="12.6" hidden="1" customHeight="1" outlineLevel="1" x14ac:dyDescent="0.2">
      <c r="A453" s="79"/>
      <c r="B453" s="78">
        <v>2004</v>
      </c>
      <c r="C453" s="121">
        <f t="shared" si="3"/>
        <v>0</v>
      </c>
      <c r="D453" s="121">
        <f t="shared" si="3"/>
        <v>0</v>
      </c>
      <c r="E453" s="121">
        <f t="shared" si="3"/>
        <v>0</v>
      </c>
      <c r="F453" s="121">
        <f t="shared" si="3"/>
        <v>0</v>
      </c>
      <c r="G453" s="121">
        <f t="shared" si="3"/>
        <v>0</v>
      </c>
      <c r="H453" s="121">
        <f t="shared" si="3"/>
        <v>0</v>
      </c>
      <c r="J453" s="121"/>
      <c r="K453" s="121"/>
      <c r="L453" s="121"/>
      <c r="M453" s="121"/>
      <c r="N453" s="121"/>
      <c r="O453" s="121"/>
    </row>
    <row r="454" spans="1:15" s="75" customFormat="1" ht="12.6" hidden="1" customHeight="1" outlineLevel="1" x14ac:dyDescent="0.2">
      <c r="A454" s="77"/>
      <c r="B454" s="76">
        <v>2005</v>
      </c>
      <c r="C454" s="122">
        <f t="shared" si="3"/>
        <v>0</v>
      </c>
      <c r="D454" s="122">
        <f t="shared" si="3"/>
        <v>0</v>
      </c>
      <c r="E454" s="122">
        <f t="shared" si="3"/>
        <v>0</v>
      </c>
      <c r="F454" s="122">
        <f t="shared" si="3"/>
        <v>0</v>
      </c>
      <c r="G454" s="122">
        <f t="shared" si="3"/>
        <v>0</v>
      </c>
      <c r="H454" s="122">
        <f t="shared" si="3"/>
        <v>0</v>
      </c>
      <c r="J454" s="121"/>
      <c r="K454" s="121"/>
      <c r="L454" s="121"/>
      <c r="M454" s="121"/>
      <c r="N454" s="121"/>
      <c r="O454" s="121"/>
    </row>
    <row r="455" spans="1:15" s="75" customFormat="1" ht="12.6" hidden="1" customHeight="1" outlineLevel="1" x14ac:dyDescent="0.2">
      <c r="A455" s="79" t="s">
        <v>5</v>
      </c>
      <c r="B455" s="80">
        <v>2001</v>
      </c>
      <c r="C455" s="121">
        <f t="shared" ref="C455:H459" si="4">MIN(C348,C353,C358,C363,C368,C373,C378,C383,C393,C398,C403,C408,C413,C418,C423)</f>
        <v>0</v>
      </c>
      <c r="D455" s="121">
        <f t="shared" si="4"/>
        <v>0</v>
      </c>
      <c r="E455" s="121">
        <f t="shared" si="4"/>
        <v>0</v>
      </c>
      <c r="F455" s="121">
        <f t="shared" si="4"/>
        <v>0</v>
      </c>
      <c r="G455" s="121">
        <f t="shared" si="4"/>
        <v>0</v>
      </c>
      <c r="H455" s="121">
        <f t="shared" si="4"/>
        <v>0</v>
      </c>
      <c r="J455" s="121"/>
      <c r="K455" s="121"/>
      <c r="L455" s="121"/>
      <c r="M455" s="121"/>
      <c r="N455" s="121"/>
      <c r="O455" s="121"/>
    </row>
    <row r="456" spans="1:15" s="75" customFormat="1" ht="12.6" hidden="1" customHeight="1" outlineLevel="1" x14ac:dyDescent="0.2">
      <c r="A456" s="79"/>
      <c r="B456" s="78">
        <v>2002</v>
      </c>
      <c r="C456" s="121">
        <f t="shared" si="4"/>
        <v>0</v>
      </c>
      <c r="D456" s="121">
        <f t="shared" si="4"/>
        <v>0</v>
      </c>
      <c r="E456" s="121">
        <f t="shared" si="4"/>
        <v>0</v>
      </c>
      <c r="F456" s="121">
        <f t="shared" si="4"/>
        <v>0</v>
      </c>
      <c r="G456" s="121">
        <f t="shared" si="4"/>
        <v>0</v>
      </c>
      <c r="H456" s="121">
        <f t="shared" si="4"/>
        <v>0</v>
      </c>
      <c r="J456" s="121"/>
      <c r="K456" s="121"/>
      <c r="L456" s="121"/>
      <c r="M456" s="121"/>
      <c r="N456" s="121"/>
      <c r="O456" s="121"/>
    </row>
    <row r="457" spans="1:15" s="75" customFormat="1" ht="12.6" hidden="1" customHeight="1" outlineLevel="1" x14ac:dyDescent="0.2">
      <c r="A457" s="79"/>
      <c r="B457" s="78">
        <v>2003</v>
      </c>
      <c r="C457" s="121">
        <f t="shared" si="4"/>
        <v>0</v>
      </c>
      <c r="D457" s="121">
        <f t="shared" si="4"/>
        <v>0</v>
      </c>
      <c r="E457" s="121">
        <f t="shared" si="4"/>
        <v>0</v>
      </c>
      <c r="F457" s="121">
        <f t="shared" si="4"/>
        <v>0</v>
      </c>
      <c r="G457" s="121">
        <f t="shared" si="4"/>
        <v>0</v>
      </c>
      <c r="H457" s="121">
        <f t="shared" si="4"/>
        <v>0</v>
      </c>
      <c r="J457" s="121"/>
      <c r="K457" s="121"/>
      <c r="L457" s="121"/>
      <c r="M457" s="121"/>
      <c r="N457" s="121"/>
      <c r="O457" s="121"/>
    </row>
    <row r="458" spans="1:15" s="75" customFormat="1" ht="12.6" hidden="1" customHeight="1" outlineLevel="1" x14ac:dyDescent="0.2">
      <c r="A458" s="79"/>
      <c r="B458" s="78">
        <v>2004</v>
      </c>
      <c r="C458" s="121">
        <f t="shared" si="4"/>
        <v>0</v>
      </c>
      <c r="D458" s="121">
        <f t="shared" si="4"/>
        <v>0</v>
      </c>
      <c r="E458" s="121">
        <f t="shared" si="4"/>
        <v>0</v>
      </c>
      <c r="F458" s="121">
        <f t="shared" si="4"/>
        <v>0</v>
      </c>
      <c r="G458" s="121">
        <f t="shared" si="4"/>
        <v>0</v>
      </c>
      <c r="H458" s="121">
        <f t="shared" si="4"/>
        <v>0</v>
      </c>
      <c r="J458" s="121"/>
      <c r="K458" s="121"/>
      <c r="L458" s="121"/>
      <c r="M458" s="121"/>
      <c r="N458" s="121"/>
      <c r="O458" s="121"/>
    </row>
    <row r="459" spans="1:15" s="75" customFormat="1" ht="12.6" hidden="1" customHeight="1" outlineLevel="1" x14ac:dyDescent="0.2">
      <c r="A459" s="77"/>
      <c r="B459" s="76">
        <v>2005</v>
      </c>
      <c r="C459" s="121">
        <f t="shared" si="4"/>
        <v>0</v>
      </c>
      <c r="D459" s="121">
        <f t="shared" si="4"/>
        <v>0</v>
      </c>
      <c r="E459" s="121">
        <f t="shared" si="4"/>
        <v>0</v>
      </c>
      <c r="F459" s="121">
        <f t="shared" si="4"/>
        <v>0</v>
      </c>
      <c r="G459" s="121">
        <f t="shared" si="4"/>
        <v>0</v>
      </c>
      <c r="H459" s="121">
        <f t="shared" si="4"/>
        <v>0</v>
      </c>
      <c r="J459" s="121"/>
      <c r="K459" s="121"/>
      <c r="L459" s="121"/>
      <c r="M459" s="121"/>
      <c r="N459" s="121"/>
      <c r="O459" s="121"/>
    </row>
    <row r="460" spans="1:15" s="72" customFormat="1" ht="12.6" hidden="1" customHeight="1" outlineLevel="1" x14ac:dyDescent="0.2">
      <c r="A460" s="74" t="s">
        <v>5</v>
      </c>
      <c r="B460" s="73">
        <v>2001</v>
      </c>
      <c r="C460" s="120">
        <f t="shared" ref="C460:H464" si="5">MIN(C445,C450,C455)</f>
        <v>0</v>
      </c>
      <c r="D460" s="120">
        <f t="shared" si="5"/>
        <v>0</v>
      </c>
      <c r="E460" s="120">
        <f t="shared" si="5"/>
        <v>0</v>
      </c>
      <c r="F460" s="120">
        <f t="shared" si="5"/>
        <v>0</v>
      </c>
      <c r="G460" s="120">
        <f t="shared" si="5"/>
        <v>0</v>
      </c>
      <c r="H460" s="120">
        <f t="shared" si="5"/>
        <v>0</v>
      </c>
      <c r="J460" s="120"/>
      <c r="K460" s="120"/>
      <c r="L460" s="120"/>
      <c r="M460" s="120"/>
      <c r="N460" s="120"/>
      <c r="O460" s="120"/>
    </row>
    <row r="461" spans="1:15" s="72" customFormat="1" ht="12.6" hidden="1" customHeight="1" outlineLevel="1" x14ac:dyDescent="0.2">
      <c r="A461" s="74" t="s">
        <v>5</v>
      </c>
      <c r="B461" s="73">
        <v>2002</v>
      </c>
      <c r="C461" s="120">
        <f t="shared" si="5"/>
        <v>0</v>
      </c>
      <c r="D461" s="120">
        <f t="shared" si="5"/>
        <v>0</v>
      </c>
      <c r="E461" s="120">
        <f t="shared" si="5"/>
        <v>0</v>
      </c>
      <c r="F461" s="120">
        <f t="shared" si="5"/>
        <v>0</v>
      </c>
      <c r="G461" s="120">
        <f t="shared" si="5"/>
        <v>0</v>
      </c>
      <c r="H461" s="120">
        <f t="shared" si="5"/>
        <v>0</v>
      </c>
      <c r="J461" s="120"/>
      <c r="K461" s="120"/>
      <c r="L461" s="120"/>
      <c r="M461" s="120"/>
      <c r="N461" s="120"/>
      <c r="O461" s="120"/>
    </row>
    <row r="462" spans="1:15" s="72" customFormat="1" ht="12.6" hidden="1" customHeight="1" outlineLevel="1" x14ac:dyDescent="0.2">
      <c r="A462" s="74" t="s">
        <v>5</v>
      </c>
      <c r="B462" s="73">
        <v>2003</v>
      </c>
      <c r="C462" s="120">
        <f t="shared" si="5"/>
        <v>0</v>
      </c>
      <c r="D462" s="120">
        <f t="shared" si="5"/>
        <v>0</v>
      </c>
      <c r="E462" s="120">
        <f t="shared" si="5"/>
        <v>0</v>
      </c>
      <c r="F462" s="120">
        <f t="shared" si="5"/>
        <v>0</v>
      </c>
      <c r="G462" s="120">
        <f t="shared" si="5"/>
        <v>0</v>
      </c>
      <c r="H462" s="120">
        <f t="shared" si="5"/>
        <v>0</v>
      </c>
      <c r="J462" s="120"/>
      <c r="K462" s="120"/>
      <c r="L462" s="120"/>
      <c r="M462" s="120"/>
      <c r="N462" s="120"/>
      <c r="O462" s="120"/>
    </row>
    <row r="463" spans="1:15" s="72" customFormat="1" ht="12.6" hidden="1" customHeight="1" outlineLevel="1" x14ac:dyDescent="0.2">
      <c r="A463" s="74" t="s">
        <v>5</v>
      </c>
      <c r="B463" s="73">
        <v>2004</v>
      </c>
      <c r="C463" s="120">
        <f t="shared" si="5"/>
        <v>0</v>
      </c>
      <c r="D463" s="120">
        <f t="shared" si="5"/>
        <v>0</v>
      </c>
      <c r="E463" s="120">
        <f t="shared" si="5"/>
        <v>0</v>
      </c>
      <c r="F463" s="120">
        <f t="shared" si="5"/>
        <v>0</v>
      </c>
      <c r="G463" s="120">
        <f t="shared" si="5"/>
        <v>0</v>
      </c>
      <c r="H463" s="120">
        <f t="shared" si="5"/>
        <v>0</v>
      </c>
      <c r="J463" s="120"/>
      <c r="K463" s="120"/>
      <c r="L463" s="120"/>
      <c r="M463" s="120"/>
      <c r="N463" s="120"/>
      <c r="O463" s="120"/>
    </row>
    <row r="464" spans="1:15" s="72" customFormat="1" ht="12.6" hidden="1" customHeight="1" outlineLevel="1" x14ac:dyDescent="0.2">
      <c r="A464" s="74" t="s">
        <v>5</v>
      </c>
      <c r="B464" s="73">
        <v>2005</v>
      </c>
      <c r="C464" s="120">
        <f t="shared" si="5"/>
        <v>0</v>
      </c>
      <c r="D464" s="120">
        <f t="shared" si="5"/>
        <v>0</v>
      </c>
      <c r="E464" s="120">
        <f t="shared" si="5"/>
        <v>0</v>
      </c>
      <c r="F464" s="120">
        <f t="shared" si="5"/>
        <v>0</v>
      </c>
      <c r="G464" s="120">
        <f t="shared" si="5"/>
        <v>0</v>
      </c>
      <c r="H464" s="120">
        <f t="shared" si="5"/>
        <v>0</v>
      </c>
      <c r="J464" s="120"/>
      <c r="K464" s="120"/>
      <c r="L464" s="120"/>
      <c r="M464" s="120"/>
      <c r="N464" s="120"/>
      <c r="O464" s="120"/>
    </row>
    <row r="465" spans="1:15" s="66" customFormat="1" ht="12.6" hidden="1" customHeight="1" outlineLevel="1" x14ac:dyDescent="0.2">
      <c r="A465" s="70" t="s">
        <v>4</v>
      </c>
      <c r="B465" s="69">
        <v>2001</v>
      </c>
      <c r="C465" s="119">
        <f t="shared" ref="C465:H469" si="6">MAX(C23,C28,C33,C38,C53,C58,C63,C68,C73,C78,C83,C93,C98,C103,C108,C113,C118,C123,C128,C133,C143,C148,C153,C158,C163,C168)</f>
        <v>0</v>
      </c>
      <c r="D465" s="119">
        <f t="shared" si="6"/>
        <v>0</v>
      </c>
      <c r="E465" s="119">
        <f t="shared" si="6"/>
        <v>0</v>
      </c>
      <c r="F465" s="119">
        <f t="shared" si="6"/>
        <v>0</v>
      </c>
      <c r="G465" s="119">
        <f t="shared" si="6"/>
        <v>0</v>
      </c>
      <c r="H465" s="119">
        <f t="shared" si="6"/>
        <v>0</v>
      </c>
      <c r="J465" s="119"/>
      <c r="K465" s="119"/>
      <c r="L465" s="119"/>
      <c r="M465" s="119"/>
      <c r="N465" s="119"/>
      <c r="O465" s="119"/>
    </row>
    <row r="466" spans="1:15" s="66" customFormat="1" ht="12.6" hidden="1" customHeight="1" outlineLevel="1" x14ac:dyDescent="0.2">
      <c r="A466" s="70"/>
      <c r="B466" s="69">
        <v>2002</v>
      </c>
      <c r="C466" s="119">
        <f t="shared" si="6"/>
        <v>0</v>
      </c>
      <c r="D466" s="119">
        <f t="shared" si="6"/>
        <v>0</v>
      </c>
      <c r="E466" s="119">
        <f t="shared" si="6"/>
        <v>0</v>
      </c>
      <c r="F466" s="119">
        <f t="shared" si="6"/>
        <v>0</v>
      </c>
      <c r="G466" s="119">
        <f t="shared" si="6"/>
        <v>0</v>
      </c>
      <c r="H466" s="119">
        <f t="shared" si="6"/>
        <v>0</v>
      </c>
      <c r="J466" s="119"/>
      <c r="K466" s="119"/>
      <c r="L466" s="119"/>
      <c r="M466" s="119"/>
      <c r="N466" s="119"/>
      <c r="O466" s="119"/>
    </row>
    <row r="467" spans="1:15" s="66" customFormat="1" ht="12.6" hidden="1" customHeight="1" outlineLevel="1" x14ac:dyDescent="0.2">
      <c r="A467" s="70"/>
      <c r="B467" s="69">
        <v>2003</v>
      </c>
      <c r="C467" s="119">
        <f t="shared" si="6"/>
        <v>0</v>
      </c>
      <c r="D467" s="119">
        <f t="shared" si="6"/>
        <v>0</v>
      </c>
      <c r="E467" s="119">
        <f t="shared" si="6"/>
        <v>0</v>
      </c>
      <c r="F467" s="119">
        <f t="shared" si="6"/>
        <v>0</v>
      </c>
      <c r="G467" s="119">
        <f t="shared" si="6"/>
        <v>0</v>
      </c>
      <c r="H467" s="119">
        <f t="shared" si="6"/>
        <v>0</v>
      </c>
      <c r="J467" s="119"/>
      <c r="K467" s="119"/>
      <c r="L467" s="119"/>
      <c r="M467" s="119"/>
      <c r="N467" s="119"/>
      <c r="O467" s="119"/>
    </row>
    <row r="468" spans="1:15" s="66" customFormat="1" ht="12.6" hidden="1" customHeight="1" outlineLevel="1" x14ac:dyDescent="0.2">
      <c r="A468" s="70"/>
      <c r="B468" s="69">
        <v>2004</v>
      </c>
      <c r="C468" s="119">
        <f t="shared" si="6"/>
        <v>0</v>
      </c>
      <c r="D468" s="119">
        <f t="shared" si="6"/>
        <v>0</v>
      </c>
      <c r="E468" s="119">
        <f t="shared" si="6"/>
        <v>0</v>
      </c>
      <c r="F468" s="119">
        <f t="shared" si="6"/>
        <v>0</v>
      </c>
      <c r="G468" s="119">
        <f t="shared" si="6"/>
        <v>0</v>
      </c>
      <c r="H468" s="119">
        <f t="shared" si="6"/>
        <v>0</v>
      </c>
      <c r="J468" s="119"/>
      <c r="K468" s="119"/>
      <c r="L468" s="119"/>
      <c r="M468" s="119"/>
      <c r="N468" s="119"/>
      <c r="O468" s="119"/>
    </row>
    <row r="469" spans="1:15" s="66" customFormat="1" ht="12.6" hidden="1" customHeight="1" outlineLevel="1" x14ac:dyDescent="0.2">
      <c r="A469" s="68"/>
      <c r="B469" s="67">
        <v>2005</v>
      </c>
      <c r="C469" s="119">
        <f t="shared" si="6"/>
        <v>0</v>
      </c>
      <c r="D469" s="119">
        <f t="shared" si="6"/>
        <v>0</v>
      </c>
      <c r="E469" s="119">
        <f t="shared" si="6"/>
        <v>0</v>
      </c>
      <c r="F469" s="119">
        <f t="shared" si="6"/>
        <v>0</v>
      </c>
      <c r="G469" s="119">
        <f t="shared" si="6"/>
        <v>0</v>
      </c>
      <c r="H469" s="119">
        <f t="shared" si="6"/>
        <v>0</v>
      </c>
      <c r="J469" s="119"/>
      <c r="K469" s="119"/>
      <c r="L469" s="119"/>
      <c r="M469" s="119"/>
      <c r="N469" s="119"/>
      <c r="O469" s="119"/>
    </row>
    <row r="470" spans="1:15" s="66" customFormat="1" ht="12.6" hidden="1" customHeight="1" outlineLevel="1" x14ac:dyDescent="0.2">
      <c r="A470" s="70" t="s">
        <v>4</v>
      </c>
      <c r="B470" s="71">
        <v>2001</v>
      </c>
      <c r="C470" s="119">
        <f t="shared" ref="C470:H474" si="7">MAX(C173,C188,C193,C198,C203,C208,C213,C218,C223,C228,C233,C238,C248,C253,C258,C263,C268,C273,C278,C283,C288,C293,C298,C303,C308,C323,C328,C333,C338,C343)</f>
        <v>0</v>
      </c>
      <c r="D470" s="119">
        <f t="shared" si="7"/>
        <v>0</v>
      </c>
      <c r="E470" s="119">
        <f t="shared" si="7"/>
        <v>0</v>
      </c>
      <c r="F470" s="119">
        <f t="shared" si="7"/>
        <v>0</v>
      </c>
      <c r="G470" s="119">
        <f t="shared" si="7"/>
        <v>0</v>
      </c>
      <c r="H470" s="119">
        <f t="shared" si="7"/>
        <v>0</v>
      </c>
      <c r="J470" s="119"/>
      <c r="K470" s="119"/>
      <c r="L470" s="119"/>
      <c r="M470" s="119"/>
      <c r="N470" s="119"/>
      <c r="O470" s="119"/>
    </row>
    <row r="471" spans="1:15" s="66" customFormat="1" ht="12.6" hidden="1" customHeight="1" outlineLevel="1" x14ac:dyDescent="0.2">
      <c r="A471" s="70"/>
      <c r="B471" s="69">
        <v>2002</v>
      </c>
      <c r="C471" s="119">
        <f t="shared" si="7"/>
        <v>0</v>
      </c>
      <c r="D471" s="119">
        <f t="shared" si="7"/>
        <v>0</v>
      </c>
      <c r="E471" s="119">
        <f t="shared" si="7"/>
        <v>0</v>
      </c>
      <c r="F471" s="119">
        <f t="shared" si="7"/>
        <v>0</v>
      </c>
      <c r="G471" s="119">
        <f t="shared" si="7"/>
        <v>0</v>
      </c>
      <c r="H471" s="119">
        <f t="shared" si="7"/>
        <v>0</v>
      </c>
      <c r="J471" s="119"/>
      <c r="K471" s="119"/>
      <c r="L471" s="119"/>
      <c r="M471" s="119"/>
      <c r="N471" s="119"/>
      <c r="O471" s="119"/>
    </row>
    <row r="472" spans="1:15" s="66" customFormat="1" ht="12.6" hidden="1" customHeight="1" outlineLevel="1" x14ac:dyDescent="0.2">
      <c r="A472" s="70"/>
      <c r="B472" s="69">
        <v>2003</v>
      </c>
      <c r="C472" s="119">
        <f t="shared" si="7"/>
        <v>0</v>
      </c>
      <c r="D472" s="119">
        <f t="shared" si="7"/>
        <v>0</v>
      </c>
      <c r="E472" s="119">
        <f t="shared" si="7"/>
        <v>0</v>
      </c>
      <c r="F472" s="119">
        <f t="shared" si="7"/>
        <v>0</v>
      </c>
      <c r="G472" s="119">
        <f t="shared" si="7"/>
        <v>0</v>
      </c>
      <c r="H472" s="119">
        <f t="shared" si="7"/>
        <v>0</v>
      </c>
      <c r="J472" s="119"/>
      <c r="K472" s="119"/>
      <c r="L472" s="119"/>
      <c r="M472" s="119"/>
      <c r="N472" s="119"/>
      <c r="O472" s="119"/>
    </row>
    <row r="473" spans="1:15" s="66" customFormat="1" ht="12.6" hidden="1" customHeight="1" outlineLevel="1" x14ac:dyDescent="0.2">
      <c r="A473" s="70"/>
      <c r="B473" s="69">
        <v>2004</v>
      </c>
      <c r="C473" s="119">
        <f t="shared" si="7"/>
        <v>0</v>
      </c>
      <c r="D473" s="119">
        <f t="shared" si="7"/>
        <v>0</v>
      </c>
      <c r="E473" s="119">
        <f t="shared" si="7"/>
        <v>0</v>
      </c>
      <c r="F473" s="119">
        <f t="shared" si="7"/>
        <v>0</v>
      </c>
      <c r="G473" s="119">
        <f t="shared" si="7"/>
        <v>0</v>
      </c>
      <c r="H473" s="119">
        <f t="shared" si="7"/>
        <v>0</v>
      </c>
      <c r="J473" s="119"/>
      <c r="K473" s="119"/>
      <c r="L473" s="119"/>
      <c r="M473" s="119"/>
      <c r="N473" s="119"/>
      <c r="O473" s="119"/>
    </row>
    <row r="474" spans="1:15" s="66" customFormat="1" ht="12.6" hidden="1" customHeight="1" outlineLevel="1" x14ac:dyDescent="0.2">
      <c r="A474" s="68"/>
      <c r="B474" s="67">
        <v>2005</v>
      </c>
      <c r="C474" s="119">
        <f t="shared" si="7"/>
        <v>0</v>
      </c>
      <c r="D474" s="119">
        <f t="shared" si="7"/>
        <v>0</v>
      </c>
      <c r="E474" s="119">
        <f t="shared" si="7"/>
        <v>0</v>
      </c>
      <c r="F474" s="119">
        <f t="shared" si="7"/>
        <v>0</v>
      </c>
      <c r="G474" s="119">
        <f t="shared" si="7"/>
        <v>0</v>
      </c>
      <c r="H474" s="119">
        <f t="shared" si="7"/>
        <v>0</v>
      </c>
      <c r="J474" s="119"/>
      <c r="K474" s="119"/>
      <c r="L474" s="119"/>
      <c r="M474" s="119"/>
      <c r="N474" s="119"/>
      <c r="O474" s="119"/>
    </row>
    <row r="475" spans="1:15" s="66" customFormat="1" ht="12.6" hidden="1" customHeight="1" outlineLevel="1" x14ac:dyDescent="0.2">
      <c r="A475" s="70" t="s">
        <v>4</v>
      </c>
      <c r="B475" s="71">
        <v>2001</v>
      </c>
      <c r="C475" s="119">
        <f t="shared" ref="C475:H479" si="8">MAX(C348,C353,C358,C363,C368,C373,C378,C383,C393,C398,C403,C408,C413,C418,C423)</f>
        <v>0</v>
      </c>
      <c r="D475" s="119">
        <f t="shared" si="8"/>
        <v>0</v>
      </c>
      <c r="E475" s="119">
        <f t="shared" si="8"/>
        <v>0</v>
      </c>
      <c r="F475" s="119">
        <f t="shared" si="8"/>
        <v>0</v>
      </c>
      <c r="G475" s="119">
        <f t="shared" si="8"/>
        <v>0</v>
      </c>
      <c r="H475" s="119">
        <f t="shared" si="8"/>
        <v>0</v>
      </c>
      <c r="J475" s="119"/>
      <c r="K475" s="119"/>
      <c r="L475" s="119"/>
      <c r="M475" s="119"/>
      <c r="N475" s="119"/>
      <c r="O475" s="119"/>
    </row>
    <row r="476" spans="1:15" s="66" customFormat="1" ht="12.6" hidden="1" customHeight="1" outlineLevel="1" x14ac:dyDescent="0.2">
      <c r="A476" s="70"/>
      <c r="B476" s="69">
        <v>2002</v>
      </c>
      <c r="C476" s="119">
        <f t="shared" si="8"/>
        <v>0</v>
      </c>
      <c r="D476" s="119">
        <f t="shared" si="8"/>
        <v>0</v>
      </c>
      <c r="E476" s="119">
        <f t="shared" si="8"/>
        <v>0</v>
      </c>
      <c r="F476" s="119">
        <f t="shared" si="8"/>
        <v>0</v>
      </c>
      <c r="G476" s="119">
        <f t="shared" si="8"/>
        <v>0</v>
      </c>
      <c r="H476" s="119">
        <f t="shared" si="8"/>
        <v>0</v>
      </c>
      <c r="J476" s="119"/>
      <c r="K476" s="119"/>
      <c r="L476" s="119"/>
      <c r="M476" s="119"/>
      <c r="N476" s="119"/>
      <c r="O476" s="119"/>
    </row>
    <row r="477" spans="1:15" s="66" customFormat="1" ht="12.6" hidden="1" customHeight="1" outlineLevel="1" x14ac:dyDescent="0.2">
      <c r="A477" s="70"/>
      <c r="B477" s="69">
        <v>2003</v>
      </c>
      <c r="C477" s="119">
        <f t="shared" si="8"/>
        <v>0</v>
      </c>
      <c r="D477" s="119">
        <f t="shared" si="8"/>
        <v>0</v>
      </c>
      <c r="E477" s="119">
        <f t="shared" si="8"/>
        <v>0</v>
      </c>
      <c r="F477" s="119">
        <f t="shared" si="8"/>
        <v>0</v>
      </c>
      <c r="G477" s="119">
        <f t="shared" si="8"/>
        <v>0</v>
      </c>
      <c r="H477" s="119">
        <f t="shared" si="8"/>
        <v>0</v>
      </c>
      <c r="J477" s="119"/>
      <c r="K477" s="119"/>
      <c r="L477" s="119"/>
      <c r="M477" s="119"/>
      <c r="N477" s="119"/>
      <c r="O477" s="119"/>
    </row>
    <row r="478" spans="1:15" s="66" customFormat="1" ht="12.6" hidden="1" customHeight="1" outlineLevel="1" x14ac:dyDescent="0.2">
      <c r="A478" s="70"/>
      <c r="B478" s="69">
        <v>2004</v>
      </c>
      <c r="C478" s="119">
        <f t="shared" si="8"/>
        <v>0</v>
      </c>
      <c r="D478" s="119">
        <f t="shared" si="8"/>
        <v>0</v>
      </c>
      <c r="E478" s="119">
        <f t="shared" si="8"/>
        <v>0</v>
      </c>
      <c r="F478" s="119">
        <f t="shared" si="8"/>
        <v>0</v>
      </c>
      <c r="G478" s="119">
        <f t="shared" si="8"/>
        <v>0</v>
      </c>
      <c r="H478" s="119">
        <f t="shared" si="8"/>
        <v>0</v>
      </c>
      <c r="J478" s="119"/>
      <c r="K478" s="119"/>
      <c r="L478" s="119"/>
      <c r="M478" s="119"/>
      <c r="N478" s="119"/>
      <c r="O478" s="119"/>
    </row>
    <row r="479" spans="1:15" s="66" customFormat="1" ht="12.6" hidden="1" customHeight="1" outlineLevel="1" x14ac:dyDescent="0.2">
      <c r="A479" s="68"/>
      <c r="B479" s="67">
        <v>2005</v>
      </c>
      <c r="C479" s="119">
        <f t="shared" si="8"/>
        <v>0</v>
      </c>
      <c r="D479" s="119">
        <f t="shared" si="8"/>
        <v>0</v>
      </c>
      <c r="E479" s="119">
        <f t="shared" si="8"/>
        <v>0</v>
      </c>
      <c r="F479" s="119">
        <f t="shared" si="8"/>
        <v>0</v>
      </c>
      <c r="G479" s="119">
        <f t="shared" si="8"/>
        <v>0</v>
      </c>
      <c r="H479" s="119">
        <f t="shared" si="8"/>
        <v>0</v>
      </c>
      <c r="J479" s="119"/>
      <c r="K479" s="119"/>
      <c r="L479" s="119"/>
      <c r="M479" s="119"/>
      <c r="N479" s="119"/>
      <c r="O479" s="119"/>
    </row>
    <row r="480" spans="1:15" s="63" customFormat="1" ht="12.6" hidden="1" customHeight="1" outlineLevel="1" x14ac:dyDescent="0.2">
      <c r="A480" s="65" t="s">
        <v>4</v>
      </c>
      <c r="B480" s="64">
        <v>2001</v>
      </c>
      <c r="C480" s="118">
        <f t="shared" ref="C480:H484" si="9">MAX(C465,C470,C475)</f>
        <v>0</v>
      </c>
      <c r="D480" s="118">
        <f t="shared" si="9"/>
        <v>0</v>
      </c>
      <c r="E480" s="118">
        <f t="shared" si="9"/>
        <v>0</v>
      </c>
      <c r="F480" s="118">
        <f t="shared" si="9"/>
        <v>0</v>
      </c>
      <c r="G480" s="118">
        <f t="shared" si="9"/>
        <v>0</v>
      </c>
      <c r="H480" s="118">
        <f t="shared" si="9"/>
        <v>0</v>
      </c>
      <c r="J480" s="118"/>
      <c r="K480" s="118"/>
      <c r="L480" s="118"/>
      <c r="M480" s="118"/>
      <c r="N480" s="118"/>
      <c r="O480" s="118"/>
    </row>
    <row r="481" spans="1:15" s="63" customFormat="1" ht="12.6" hidden="1" customHeight="1" outlineLevel="1" x14ac:dyDescent="0.2">
      <c r="A481" s="65" t="s">
        <v>4</v>
      </c>
      <c r="B481" s="64">
        <v>2002</v>
      </c>
      <c r="C481" s="118">
        <f t="shared" si="9"/>
        <v>0</v>
      </c>
      <c r="D481" s="118">
        <f t="shared" si="9"/>
        <v>0</v>
      </c>
      <c r="E481" s="118">
        <f t="shared" si="9"/>
        <v>0</v>
      </c>
      <c r="F481" s="118">
        <f t="shared" si="9"/>
        <v>0</v>
      </c>
      <c r="G481" s="118">
        <f t="shared" si="9"/>
        <v>0</v>
      </c>
      <c r="H481" s="118">
        <f t="shared" si="9"/>
        <v>0</v>
      </c>
      <c r="J481" s="118"/>
      <c r="K481" s="118"/>
      <c r="L481" s="118"/>
      <c r="M481" s="118"/>
      <c r="N481" s="118"/>
      <c r="O481" s="118"/>
    </row>
    <row r="482" spans="1:15" s="63" customFormat="1" ht="12.6" hidden="1" customHeight="1" outlineLevel="1" x14ac:dyDescent="0.2">
      <c r="A482" s="65" t="s">
        <v>4</v>
      </c>
      <c r="B482" s="64">
        <v>2003</v>
      </c>
      <c r="C482" s="118">
        <f t="shared" si="9"/>
        <v>0</v>
      </c>
      <c r="D482" s="118">
        <f t="shared" si="9"/>
        <v>0</v>
      </c>
      <c r="E482" s="118">
        <f t="shared" si="9"/>
        <v>0</v>
      </c>
      <c r="F482" s="118">
        <f t="shared" si="9"/>
        <v>0</v>
      </c>
      <c r="G482" s="118">
        <f t="shared" si="9"/>
        <v>0</v>
      </c>
      <c r="H482" s="118">
        <f t="shared" si="9"/>
        <v>0</v>
      </c>
      <c r="J482" s="118"/>
      <c r="K482" s="118"/>
      <c r="L482" s="118"/>
      <c r="M482" s="118"/>
      <c r="N482" s="118"/>
      <c r="O482" s="118"/>
    </row>
    <row r="483" spans="1:15" s="63" customFormat="1" ht="12.6" hidden="1" customHeight="1" outlineLevel="1" x14ac:dyDescent="0.2">
      <c r="A483" s="65" t="s">
        <v>4</v>
      </c>
      <c r="B483" s="64">
        <v>2004</v>
      </c>
      <c r="C483" s="118">
        <f t="shared" si="9"/>
        <v>0</v>
      </c>
      <c r="D483" s="118">
        <f t="shared" si="9"/>
        <v>0</v>
      </c>
      <c r="E483" s="118">
        <f t="shared" si="9"/>
        <v>0</v>
      </c>
      <c r="F483" s="118">
        <f t="shared" si="9"/>
        <v>0</v>
      </c>
      <c r="G483" s="118">
        <f t="shared" si="9"/>
        <v>0</v>
      </c>
      <c r="H483" s="118">
        <f t="shared" si="9"/>
        <v>0</v>
      </c>
      <c r="J483" s="118"/>
      <c r="K483" s="118"/>
      <c r="L483" s="118"/>
      <c r="M483" s="118"/>
      <c r="N483" s="118"/>
      <c r="O483" s="118"/>
    </row>
    <row r="484" spans="1:15" s="63" customFormat="1" ht="12.6" hidden="1" customHeight="1" outlineLevel="1" x14ac:dyDescent="0.2">
      <c r="A484" s="65" t="s">
        <v>4</v>
      </c>
      <c r="B484" s="64">
        <v>2005</v>
      </c>
      <c r="C484" s="118">
        <f t="shared" si="9"/>
        <v>0</v>
      </c>
      <c r="D484" s="118">
        <f t="shared" si="9"/>
        <v>0</v>
      </c>
      <c r="E484" s="118">
        <f t="shared" si="9"/>
        <v>0</v>
      </c>
      <c r="F484" s="118">
        <f t="shared" si="9"/>
        <v>0</v>
      </c>
      <c r="G484" s="118">
        <f t="shared" si="9"/>
        <v>0</v>
      </c>
      <c r="H484" s="118">
        <f t="shared" si="9"/>
        <v>0</v>
      </c>
      <c r="J484" s="118"/>
      <c r="K484" s="118"/>
      <c r="L484" s="118"/>
      <c r="M484" s="118"/>
      <c r="N484" s="118"/>
      <c r="O484" s="118"/>
    </row>
    <row r="485" spans="1:15" ht="12.6" hidden="1" customHeight="1" outlineLevel="1" x14ac:dyDescent="0.2"/>
    <row r="486" spans="1:15" ht="12.6" customHeight="1" collapsed="1" x14ac:dyDescent="0.2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8">
    <mergeCell ref="N5:N6"/>
    <mergeCell ref="O5:O6"/>
    <mergeCell ref="A5:A7"/>
    <mergeCell ref="B5:B7"/>
    <mergeCell ref="C5:C6"/>
    <mergeCell ref="G5:G6"/>
    <mergeCell ref="H5:H6"/>
    <mergeCell ref="J5:J6"/>
  </mergeCells>
  <hyperlinks>
    <hyperlink ref="H428" r:id="rId4" location="!/view/sk/VBD_SK_WIN/pl3001rr/v_pl3001rr_00_00_00_sk"/>
    <hyperlink ref="K2:L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pageOrder="overThenDown" orientation="portrait" r:id="rId5"/>
  <headerFooter alignWithMargins="0">
    <oddHeader>&amp;R&amp;8&amp;A</oddHeader>
    <oddFooter>&amp;R&amp;8&amp;P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30"/>
  <sheetViews>
    <sheetView showGridLines="0" showOutlineSymbols="0" zoomScaleNormal="100" zoomScaleSheetLayoutView="100" workbookViewId="0">
      <pane xSplit="2" ySplit="7" topLeftCell="C416" activePane="bottomRight" state="frozen"/>
      <selection activeCell="C431" sqref="C431"/>
      <selection pane="topRight" activeCell="C431" sqref="C431"/>
      <selection pane="bottomLeft" activeCell="C431" sqref="C431"/>
      <selection pane="bottomRight" activeCell="I402" sqref="I402"/>
    </sheetView>
  </sheetViews>
  <sheetFormatPr defaultColWidth="9.109375" defaultRowHeight="12.75" customHeight="1" x14ac:dyDescent="0.3"/>
  <cols>
    <col min="1" max="1" width="17.5546875" style="29" customWidth="1"/>
    <col min="2" max="2" width="4.33203125" style="29" bestFit="1" customWidth="1"/>
    <col min="3" max="6" width="6.109375" style="29" bestFit="1" customWidth="1"/>
    <col min="7" max="7" width="8" style="29" bestFit="1" customWidth="1"/>
    <col min="8" max="8" width="7.33203125" style="29" bestFit="1" customWidth="1"/>
    <col min="9" max="9" width="6.109375" style="29" bestFit="1" customWidth="1"/>
    <col min="10" max="10" width="8.5546875" style="29" customWidth="1"/>
    <col min="11" max="13" width="7.6640625" style="29" customWidth="1"/>
    <col min="14" max="16384" width="9.109375" style="29"/>
  </cols>
  <sheetData>
    <row r="1" spans="1:19" ht="12.75" customHeight="1" x14ac:dyDescent="0.3">
      <c r="A1" s="251" t="s">
        <v>48</v>
      </c>
      <c r="B1" s="291"/>
      <c r="C1" s="43"/>
      <c r="D1" s="43"/>
      <c r="E1" s="43"/>
      <c r="F1" s="43"/>
      <c r="G1" s="43"/>
      <c r="H1" s="43"/>
      <c r="I1" s="44"/>
      <c r="J1" s="45" t="s">
        <v>49</v>
      </c>
      <c r="K1" s="252"/>
      <c r="L1" s="43"/>
      <c r="M1" s="43"/>
      <c r="N1" s="43"/>
      <c r="O1" s="43"/>
      <c r="P1" s="43"/>
      <c r="Q1" s="43"/>
      <c r="R1" s="44"/>
      <c r="S1" s="45"/>
    </row>
    <row r="2" spans="1:19" ht="12.75" customHeight="1" x14ac:dyDescent="0.3">
      <c r="A2" s="251" t="s">
        <v>50</v>
      </c>
      <c r="B2" s="291"/>
      <c r="C2" s="46"/>
      <c r="D2" s="46"/>
      <c r="E2" s="46"/>
      <c r="F2" s="46"/>
      <c r="G2" s="46"/>
      <c r="H2" s="46"/>
      <c r="I2" s="46"/>
      <c r="J2" s="290"/>
      <c r="K2" s="252"/>
      <c r="L2" s="553"/>
      <c r="M2" s="554" t="s">
        <v>4314</v>
      </c>
      <c r="N2" s="553"/>
      <c r="O2" s="46"/>
      <c r="P2" s="46"/>
      <c r="Q2" s="46"/>
      <c r="R2" s="46"/>
      <c r="S2" s="34"/>
    </row>
    <row r="3" spans="1:19" ht="12.75" customHeight="1" x14ac:dyDescent="0.3">
      <c r="A3" s="253" t="s">
        <v>51</v>
      </c>
      <c r="B3" s="47"/>
      <c r="C3" s="48"/>
      <c r="D3" s="48"/>
      <c r="E3" s="48"/>
      <c r="F3" s="48"/>
      <c r="G3" s="48"/>
      <c r="H3" s="48"/>
      <c r="I3" s="49"/>
      <c r="J3" s="50"/>
      <c r="K3" s="254"/>
      <c r="L3" s="48"/>
      <c r="M3" s="48"/>
      <c r="N3" s="48"/>
      <c r="O3" s="48"/>
      <c r="P3" s="48"/>
      <c r="Q3" s="48"/>
      <c r="R3" s="49"/>
      <c r="S3" s="50"/>
    </row>
    <row r="4" spans="1:19" ht="12.75" customHeight="1" thickBot="1" x14ac:dyDescent="0.35">
      <c r="A4" s="35" t="s">
        <v>52</v>
      </c>
      <c r="B4" s="256"/>
      <c r="C4" s="51"/>
      <c r="D4" s="51"/>
      <c r="E4" s="51"/>
      <c r="F4" s="51"/>
      <c r="G4" s="51"/>
      <c r="H4" s="51"/>
      <c r="I4" s="52"/>
      <c r="J4" s="52" t="s">
        <v>53</v>
      </c>
      <c r="K4" s="257"/>
      <c r="L4" s="51"/>
      <c r="M4" s="51"/>
      <c r="N4" s="51"/>
      <c r="O4" s="51"/>
      <c r="P4" s="51"/>
      <c r="Q4" s="51"/>
      <c r="R4" s="52"/>
      <c r="S4" s="52"/>
    </row>
    <row r="5" spans="1:19" ht="12.75" customHeight="1" x14ac:dyDescent="0.3">
      <c r="A5" s="618" t="s">
        <v>54</v>
      </c>
      <c r="B5" s="600" t="s">
        <v>22</v>
      </c>
      <c r="C5" s="610" t="s">
        <v>55</v>
      </c>
      <c r="D5" s="622" t="s">
        <v>56</v>
      </c>
      <c r="E5" s="610" t="s">
        <v>57</v>
      </c>
      <c r="F5" s="622" t="s">
        <v>56</v>
      </c>
      <c r="G5" s="610" t="s">
        <v>58</v>
      </c>
      <c r="H5" s="622" t="s">
        <v>56</v>
      </c>
      <c r="I5" s="610" t="s">
        <v>59</v>
      </c>
      <c r="J5" s="627" t="s">
        <v>56</v>
      </c>
      <c r="K5" s="258"/>
      <c r="L5" s="609"/>
      <c r="M5" s="617"/>
      <c r="N5" s="609"/>
      <c r="O5" s="617"/>
      <c r="P5" s="609"/>
      <c r="Q5" s="617"/>
      <c r="R5" s="609"/>
      <c r="S5" s="617"/>
    </row>
    <row r="6" spans="1:19" ht="12.75" customHeight="1" x14ac:dyDescent="0.3">
      <c r="A6" s="619"/>
      <c r="B6" s="601"/>
      <c r="C6" s="611"/>
      <c r="D6" s="623"/>
      <c r="E6" s="624"/>
      <c r="F6" s="623"/>
      <c r="G6" s="611"/>
      <c r="H6" s="623"/>
      <c r="I6" s="611"/>
      <c r="J6" s="628"/>
      <c r="K6" s="259"/>
      <c r="L6" s="609"/>
      <c r="M6" s="617"/>
      <c r="N6" s="616"/>
      <c r="O6" s="617"/>
      <c r="P6" s="609"/>
      <c r="Q6" s="617"/>
      <c r="R6" s="609"/>
      <c r="S6" s="617"/>
    </row>
    <row r="7" spans="1:19" ht="26.25" customHeight="1" thickBot="1" x14ac:dyDescent="0.35">
      <c r="A7" s="620"/>
      <c r="B7" s="602"/>
      <c r="C7" s="621"/>
      <c r="D7" s="53" t="s">
        <v>60</v>
      </c>
      <c r="E7" s="625"/>
      <c r="F7" s="53" t="s">
        <v>61</v>
      </c>
      <c r="G7" s="621"/>
      <c r="H7" s="53" t="s">
        <v>62</v>
      </c>
      <c r="I7" s="626"/>
      <c r="J7" s="342" t="s">
        <v>63</v>
      </c>
      <c r="K7" s="260"/>
      <c r="L7" s="609"/>
      <c r="M7" s="340"/>
      <c r="N7" s="616"/>
      <c r="O7" s="340"/>
      <c r="P7" s="609"/>
      <c r="Q7" s="340"/>
      <c r="R7" s="609"/>
      <c r="S7" s="340"/>
    </row>
    <row r="8" spans="1:19" ht="12.75" customHeight="1" x14ac:dyDescent="0.3">
      <c r="A8" s="417" t="s">
        <v>64</v>
      </c>
      <c r="B8" s="509" t="s">
        <v>11</v>
      </c>
      <c r="C8" s="510" t="s">
        <v>1719</v>
      </c>
      <c r="D8" s="511" t="s">
        <v>1720</v>
      </c>
      <c r="E8" s="511" t="s">
        <v>1721</v>
      </c>
      <c r="F8" s="511" t="s">
        <v>1722</v>
      </c>
      <c r="G8" s="511" t="s">
        <v>1723</v>
      </c>
      <c r="H8" s="511" t="s">
        <v>1724</v>
      </c>
      <c r="I8" s="511" t="s">
        <v>1725</v>
      </c>
      <c r="J8" s="512" t="s">
        <v>1726</v>
      </c>
      <c r="K8" s="255"/>
      <c r="L8" s="261"/>
      <c r="M8" s="261"/>
      <c r="N8" s="261"/>
      <c r="O8" s="261"/>
      <c r="P8" s="261"/>
      <c r="Q8" s="261"/>
      <c r="R8" s="261"/>
      <c r="S8" s="261"/>
    </row>
    <row r="9" spans="1:19" ht="12.75" customHeight="1" x14ac:dyDescent="0.3">
      <c r="A9" s="417"/>
      <c r="B9" s="503" t="s">
        <v>10</v>
      </c>
      <c r="C9" s="423" t="s">
        <v>1727</v>
      </c>
      <c r="D9" s="424" t="s">
        <v>1728</v>
      </c>
      <c r="E9" s="424" t="s">
        <v>1729</v>
      </c>
      <c r="F9" s="424" t="s">
        <v>1730</v>
      </c>
      <c r="G9" s="424" t="s">
        <v>1731</v>
      </c>
      <c r="H9" s="424" t="s">
        <v>1732</v>
      </c>
      <c r="I9" s="424" t="s">
        <v>1733</v>
      </c>
      <c r="J9" s="425" t="s">
        <v>1734</v>
      </c>
      <c r="K9" s="255"/>
      <c r="L9" s="261"/>
      <c r="M9" s="261"/>
      <c r="N9" s="261"/>
      <c r="O9" s="261"/>
      <c r="P9" s="261"/>
      <c r="Q9" s="261"/>
      <c r="R9" s="261"/>
      <c r="S9" s="261"/>
    </row>
    <row r="10" spans="1:19" ht="12.75" customHeight="1" x14ac:dyDescent="0.3">
      <c r="A10" s="417"/>
      <c r="B10" s="426" t="s">
        <v>8</v>
      </c>
      <c r="C10" s="423" t="s">
        <v>1735</v>
      </c>
      <c r="D10" s="424" t="s">
        <v>1736</v>
      </c>
      <c r="E10" s="424" t="s">
        <v>1737</v>
      </c>
      <c r="F10" s="424" t="s">
        <v>1738</v>
      </c>
      <c r="G10" s="424" t="s">
        <v>1739</v>
      </c>
      <c r="H10" s="424" t="s">
        <v>1740</v>
      </c>
      <c r="I10" s="424" t="s">
        <v>1741</v>
      </c>
      <c r="J10" s="425" t="s">
        <v>1742</v>
      </c>
      <c r="K10" s="255"/>
      <c r="L10" s="41"/>
      <c r="M10" s="41"/>
      <c r="N10" s="41"/>
      <c r="O10" s="41"/>
      <c r="P10" s="41"/>
      <c r="Q10" s="41"/>
      <c r="R10" s="41"/>
      <c r="S10" s="41"/>
    </row>
    <row r="11" spans="1:19" ht="12.75" customHeight="1" x14ac:dyDescent="0.3">
      <c r="A11" s="417"/>
      <c r="B11" s="503" t="s">
        <v>25</v>
      </c>
      <c r="C11" s="423" t="s">
        <v>1743</v>
      </c>
      <c r="D11" s="424" t="s">
        <v>1744</v>
      </c>
      <c r="E11" s="424" t="s">
        <v>1745</v>
      </c>
      <c r="F11" s="424" t="s">
        <v>1746</v>
      </c>
      <c r="G11" s="424" t="s">
        <v>1747</v>
      </c>
      <c r="H11" s="424" t="s">
        <v>1748</v>
      </c>
      <c r="I11" s="424" t="s">
        <v>1749</v>
      </c>
      <c r="J11" s="425" t="s">
        <v>1750</v>
      </c>
      <c r="K11" s="255"/>
      <c r="L11" s="41"/>
      <c r="M11" s="41"/>
      <c r="N11" s="41"/>
      <c r="O11" s="41"/>
      <c r="P11" s="41"/>
      <c r="Q11" s="41"/>
      <c r="R11" s="41"/>
      <c r="S11" s="41"/>
    </row>
    <row r="12" spans="1:19" ht="12.75" customHeight="1" x14ac:dyDescent="0.3">
      <c r="A12" s="427"/>
      <c r="B12" s="428" t="s">
        <v>24</v>
      </c>
      <c r="C12" s="429" t="s">
        <v>1751</v>
      </c>
      <c r="D12" s="430" t="s">
        <v>1752</v>
      </c>
      <c r="E12" s="430" t="s">
        <v>1753</v>
      </c>
      <c r="F12" s="430" t="s">
        <v>1754</v>
      </c>
      <c r="G12" s="430" t="s">
        <v>1755</v>
      </c>
      <c r="H12" s="430" t="s">
        <v>1756</v>
      </c>
      <c r="I12" s="430" t="s">
        <v>1757</v>
      </c>
      <c r="J12" s="431" t="s">
        <v>1758</v>
      </c>
      <c r="K12" s="255"/>
      <c r="L12" s="41"/>
      <c r="M12" s="41"/>
      <c r="N12" s="41"/>
      <c r="O12" s="41"/>
      <c r="P12" s="41"/>
      <c r="Q12" s="41"/>
      <c r="R12" s="41"/>
      <c r="S12" s="41"/>
    </row>
    <row r="13" spans="1:19" ht="12.75" customHeight="1" x14ac:dyDescent="0.3">
      <c r="A13" s="438" t="s">
        <v>21</v>
      </c>
      <c r="B13" s="504" t="s">
        <v>11</v>
      </c>
      <c r="C13" s="440" t="s">
        <v>1759</v>
      </c>
      <c r="D13" s="441" t="s">
        <v>1760</v>
      </c>
      <c r="E13" s="441" t="s">
        <v>1761</v>
      </c>
      <c r="F13" s="441" t="s">
        <v>1762</v>
      </c>
      <c r="G13" s="441" t="s">
        <v>1763</v>
      </c>
      <c r="H13" s="441" t="s">
        <v>1764</v>
      </c>
      <c r="I13" s="441" t="s">
        <v>1765</v>
      </c>
      <c r="J13" s="442" t="s">
        <v>1766</v>
      </c>
      <c r="K13" s="255"/>
      <c r="L13" s="261"/>
      <c r="M13" s="261"/>
      <c r="N13" s="261"/>
      <c r="O13" s="261"/>
      <c r="P13" s="261"/>
      <c r="Q13" s="261"/>
      <c r="R13" s="261"/>
      <c r="S13" s="261"/>
    </row>
    <row r="14" spans="1:19" ht="12.75" customHeight="1" x14ac:dyDescent="0.3">
      <c r="A14" s="438"/>
      <c r="B14" s="505" t="s">
        <v>10</v>
      </c>
      <c r="C14" s="440" t="s">
        <v>1767</v>
      </c>
      <c r="D14" s="441" t="s">
        <v>1768</v>
      </c>
      <c r="E14" s="441" t="s">
        <v>1769</v>
      </c>
      <c r="F14" s="441" t="s">
        <v>1770</v>
      </c>
      <c r="G14" s="441" t="s">
        <v>1771</v>
      </c>
      <c r="H14" s="441" t="s">
        <v>1772</v>
      </c>
      <c r="I14" s="441" t="s">
        <v>1773</v>
      </c>
      <c r="J14" s="442" t="s">
        <v>1774</v>
      </c>
      <c r="K14" s="255"/>
      <c r="L14" s="261"/>
      <c r="M14" s="261"/>
      <c r="N14" s="261"/>
      <c r="O14" s="261"/>
      <c r="P14" s="261"/>
      <c r="Q14" s="261"/>
      <c r="R14" s="261"/>
      <c r="S14" s="261"/>
    </row>
    <row r="15" spans="1:19" ht="12.75" customHeight="1" x14ac:dyDescent="0.3">
      <c r="A15" s="438"/>
      <c r="B15" s="506" t="s">
        <v>8</v>
      </c>
      <c r="C15" s="440" t="s">
        <v>1775</v>
      </c>
      <c r="D15" s="441" t="s">
        <v>1776</v>
      </c>
      <c r="E15" s="441" t="s">
        <v>1777</v>
      </c>
      <c r="F15" s="441" t="s">
        <v>1778</v>
      </c>
      <c r="G15" s="441" t="s">
        <v>1779</v>
      </c>
      <c r="H15" s="441" t="s">
        <v>1780</v>
      </c>
      <c r="I15" s="441" t="s">
        <v>1781</v>
      </c>
      <c r="J15" s="442" t="s">
        <v>1782</v>
      </c>
      <c r="K15" s="255"/>
      <c r="L15" s="261"/>
      <c r="M15" s="261"/>
      <c r="N15" s="261"/>
      <c r="O15" s="261"/>
      <c r="P15" s="261"/>
      <c r="Q15" s="261"/>
      <c r="R15" s="261"/>
      <c r="S15" s="261"/>
    </row>
    <row r="16" spans="1:19" ht="12.75" customHeight="1" x14ac:dyDescent="0.3">
      <c r="A16" s="438"/>
      <c r="B16" s="507" t="s">
        <v>25</v>
      </c>
      <c r="C16" s="440" t="s">
        <v>1783</v>
      </c>
      <c r="D16" s="441" t="s">
        <v>1784</v>
      </c>
      <c r="E16" s="441" t="s">
        <v>1785</v>
      </c>
      <c r="F16" s="441" t="s">
        <v>1786</v>
      </c>
      <c r="G16" s="441" t="s">
        <v>1787</v>
      </c>
      <c r="H16" s="441" t="s">
        <v>1788</v>
      </c>
      <c r="I16" s="441" t="s">
        <v>1789</v>
      </c>
      <c r="J16" s="442" t="s">
        <v>1790</v>
      </c>
      <c r="K16" s="255"/>
      <c r="L16" s="261"/>
      <c r="M16" s="261"/>
      <c r="N16" s="261"/>
      <c r="O16" s="261"/>
      <c r="P16" s="261"/>
      <c r="Q16" s="261"/>
      <c r="R16" s="261"/>
      <c r="S16" s="261"/>
    </row>
    <row r="17" spans="1:27" ht="12.75" customHeight="1" x14ac:dyDescent="0.3">
      <c r="A17" s="438"/>
      <c r="B17" s="444" t="s">
        <v>24</v>
      </c>
      <c r="C17" s="440" t="s">
        <v>1791</v>
      </c>
      <c r="D17" s="441" t="s">
        <v>1792</v>
      </c>
      <c r="E17" s="441" t="s">
        <v>1793</v>
      </c>
      <c r="F17" s="441" t="s">
        <v>1794</v>
      </c>
      <c r="G17" s="441" t="s">
        <v>1795</v>
      </c>
      <c r="H17" s="441" t="s">
        <v>1796</v>
      </c>
      <c r="I17" s="441" t="s">
        <v>1797</v>
      </c>
      <c r="J17" s="442" t="s">
        <v>1798</v>
      </c>
      <c r="K17" s="255"/>
      <c r="L17" s="261"/>
      <c r="M17" s="261"/>
      <c r="N17" s="261"/>
      <c r="O17" s="261"/>
      <c r="P17" s="261"/>
      <c r="Q17" s="261"/>
      <c r="R17" s="261"/>
      <c r="S17" s="261"/>
      <c r="T17" s="255"/>
      <c r="U17" s="255"/>
      <c r="V17" s="255"/>
      <c r="W17" s="255"/>
      <c r="X17" s="255"/>
      <c r="Y17" s="255"/>
      <c r="Z17" s="255"/>
      <c r="AA17" s="255"/>
    </row>
    <row r="18" spans="1:27" ht="12.75" customHeight="1" x14ac:dyDescent="0.3">
      <c r="A18" s="262" t="s">
        <v>65</v>
      </c>
      <c r="B18" s="235" t="s">
        <v>11</v>
      </c>
      <c r="C18" s="566" t="s">
        <v>1759</v>
      </c>
      <c r="D18" s="567" t="s">
        <v>1760</v>
      </c>
      <c r="E18" s="567" t="s">
        <v>1761</v>
      </c>
      <c r="F18" s="567" t="s">
        <v>1762</v>
      </c>
      <c r="G18" s="567" t="s">
        <v>1763</v>
      </c>
      <c r="H18" s="567" t="s">
        <v>1764</v>
      </c>
      <c r="I18" s="567" t="s">
        <v>1765</v>
      </c>
      <c r="J18" s="568" t="s">
        <v>1766</v>
      </c>
      <c r="K18" s="256"/>
      <c r="L18" s="266"/>
      <c r="M18" s="266"/>
      <c r="N18" s="266"/>
      <c r="O18" s="266"/>
      <c r="P18" s="266"/>
      <c r="Q18" s="266"/>
      <c r="R18" s="266"/>
      <c r="S18" s="266"/>
      <c r="T18" s="255"/>
      <c r="U18" s="255"/>
      <c r="V18" s="255"/>
      <c r="W18" s="255"/>
      <c r="X18" s="255"/>
      <c r="Y18" s="255"/>
      <c r="Z18" s="255"/>
      <c r="AA18" s="255"/>
    </row>
    <row r="19" spans="1:27" ht="12.75" customHeight="1" x14ac:dyDescent="0.3">
      <c r="A19" s="267"/>
      <c r="B19" s="236" t="s">
        <v>10</v>
      </c>
      <c r="C19" s="569" t="s">
        <v>1767</v>
      </c>
      <c r="D19" s="570" t="s">
        <v>1768</v>
      </c>
      <c r="E19" s="570" t="s">
        <v>1769</v>
      </c>
      <c r="F19" s="570" t="s">
        <v>1770</v>
      </c>
      <c r="G19" s="570" t="s">
        <v>1771</v>
      </c>
      <c r="H19" s="570" t="s">
        <v>1772</v>
      </c>
      <c r="I19" s="570" t="s">
        <v>1773</v>
      </c>
      <c r="J19" s="571" t="s">
        <v>1774</v>
      </c>
      <c r="K19" s="256"/>
      <c r="L19" s="266"/>
      <c r="M19" s="266"/>
      <c r="N19" s="266"/>
      <c r="O19" s="266"/>
      <c r="P19" s="266"/>
      <c r="Q19" s="266"/>
      <c r="R19" s="266"/>
      <c r="S19" s="266"/>
      <c r="T19" s="255"/>
      <c r="U19" s="255"/>
      <c r="V19" s="255"/>
      <c r="W19" s="255"/>
      <c r="X19" s="255"/>
      <c r="Y19" s="255"/>
      <c r="Z19" s="255"/>
      <c r="AA19" s="255"/>
    </row>
    <row r="20" spans="1:27" ht="12.75" customHeight="1" x14ac:dyDescent="0.3">
      <c r="A20" s="267"/>
      <c r="B20" s="237" t="s">
        <v>8</v>
      </c>
      <c r="C20" s="569" t="s">
        <v>1775</v>
      </c>
      <c r="D20" s="570" t="s">
        <v>1776</v>
      </c>
      <c r="E20" s="570" t="s">
        <v>1777</v>
      </c>
      <c r="F20" s="570" t="s">
        <v>1778</v>
      </c>
      <c r="G20" s="570" t="s">
        <v>1779</v>
      </c>
      <c r="H20" s="570" t="s">
        <v>1780</v>
      </c>
      <c r="I20" s="570" t="s">
        <v>1781</v>
      </c>
      <c r="J20" s="571" t="s">
        <v>1782</v>
      </c>
      <c r="K20" s="256"/>
      <c r="L20" s="266"/>
      <c r="M20" s="266"/>
      <c r="N20" s="266"/>
      <c r="O20" s="266"/>
      <c r="P20" s="266"/>
      <c r="Q20" s="266"/>
      <c r="R20" s="266"/>
      <c r="S20" s="266"/>
      <c r="T20" s="255"/>
      <c r="U20" s="255"/>
      <c r="V20" s="255"/>
      <c r="W20" s="255"/>
      <c r="X20" s="255"/>
      <c r="Y20" s="255"/>
      <c r="Z20" s="255"/>
      <c r="AA20" s="255"/>
    </row>
    <row r="21" spans="1:27" ht="12.75" customHeight="1" x14ac:dyDescent="0.3">
      <c r="A21" s="267"/>
      <c r="B21" s="238" t="s">
        <v>25</v>
      </c>
      <c r="C21" s="569" t="s">
        <v>1783</v>
      </c>
      <c r="D21" s="570" t="s">
        <v>1784</v>
      </c>
      <c r="E21" s="570" t="s">
        <v>1785</v>
      </c>
      <c r="F21" s="570" t="s">
        <v>1786</v>
      </c>
      <c r="G21" s="570" t="s">
        <v>1787</v>
      </c>
      <c r="H21" s="570" t="s">
        <v>1788</v>
      </c>
      <c r="I21" s="570" t="s">
        <v>1789</v>
      </c>
      <c r="J21" s="571" t="s">
        <v>1790</v>
      </c>
      <c r="K21" s="256"/>
      <c r="L21" s="266"/>
      <c r="M21" s="266"/>
      <c r="N21" s="266"/>
      <c r="O21" s="266"/>
      <c r="P21" s="266"/>
      <c r="Q21" s="266"/>
      <c r="R21" s="266"/>
      <c r="S21" s="266"/>
      <c r="T21" s="255"/>
      <c r="U21" s="255"/>
      <c r="V21" s="255"/>
      <c r="W21" s="255"/>
      <c r="X21" s="255"/>
      <c r="Y21" s="255"/>
      <c r="Z21" s="255"/>
      <c r="AA21" s="255"/>
    </row>
    <row r="22" spans="1:27" ht="12.75" customHeight="1" x14ac:dyDescent="0.3">
      <c r="A22" s="267"/>
      <c r="B22" s="271" t="s">
        <v>24</v>
      </c>
      <c r="C22" s="569" t="s">
        <v>1791</v>
      </c>
      <c r="D22" s="570" t="s">
        <v>1792</v>
      </c>
      <c r="E22" s="570" t="s">
        <v>1793</v>
      </c>
      <c r="F22" s="570" t="s">
        <v>1794</v>
      </c>
      <c r="G22" s="570" t="s">
        <v>1795</v>
      </c>
      <c r="H22" s="570" t="s">
        <v>1796</v>
      </c>
      <c r="I22" s="570" t="s">
        <v>1797</v>
      </c>
      <c r="J22" s="571" t="s">
        <v>1798</v>
      </c>
      <c r="K22" s="256"/>
      <c r="L22" s="266"/>
      <c r="M22" s="266"/>
      <c r="N22" s="266"/>
      <c r="O22" s="266"/>
      <c r="P22" s="266"/>
      <c r="Q22" s="266"/>
      <c r="R22" s="266"/>
      <c r="S22" s="266"/>
      <c r="T22" s="255"/>
      <c r="U22" s="255"/>
      <c r="V22" s="255"/>
      <c r="W22" s="255"/>
      <c r="X22" s="255"/>
      <c r="Y22" s="255"/>
      <c r="Z22" s="255"/>
      <c r="AA22" s="255"/>
    </row>
    <row r="23" spans="1:27" ht="12.75" customHeight="1" x14ac:dyDescent="0.3">
      <c r="A23" s="282" t="s">
        <v>66</v>
      </c>
      <c r="B23" s="239" t="s">
        <v>11</v>
      </c>
      <c r="C23" s="272" t="s">
        <v>1799</v>
      </c>
      <c r="D23" s="273" t="s">
        <v>1800</v>
      </c>
      <c r="E23" s="273" t="s">
        <v>1801</v>
      </c>
      <c r="F23" s="273" t="s">
        <v>1802</v>
      </c>
      <c r="G23" s="273" t="s">
        <v>1803</v>
      </c>
      <c r="H23" s="273" t="s">
        <v>1804</v>
      </c>
      <c r="I23" s="273" t="s">
        <v>1805</v>
      </c>
      <c r="J23" s="274" t="s">
        <v>1806</v>
      </c>
      <c r="K23" s="275"/>
      <c r="L23" s="276"/>
      <c r="M23" s="276"/>
      <c r="N23" s="276"/>
      <c r="O23" s="276"/>
      <c r="P23" s="276"/>
      <c r="Q23" s="276"/>
      <c r="R23" s="276"/>
      <c r="S23" s="276"/>
      <c r="T23" s="275"/>
      <c r="U23" s="275"/>
      <c r="V23" s="275"/>
      <c r="W23" s="275"/>
      <c r="X23" s="275"/>
      <c r="Y23" s="275"/>
      <c r="Z23" s="275"/>
      <c r="AA23" s="275"/>
    </row>
    <row r="24" spans="1:27" ht="12.75" customHeight="1" x14ac:dyDescent="0.3">
      <c r="A24" s="280"/>
      <c r="B24" s="240" t="s">
        <v>10</v>
      </c>
      <c r="C24" s="277" t="s">
        <v>1807</v>
      </c>
      <c r="D24" s="278" t="s">
        <v>1808</v>
      </c>
      <c r="E24" s="278" t="s">
        <v>1809</v>
      </c>
      <c r="F24" s="278" t="s">
        <v>1802</v>
      </c>
      <c r="G24" s="278" t="s">
        <v>1810</v>
      </c>
      <c r="H24" s="278" t="s">
        <v>1811</v>
      </c>
      <c r="I24" s="278" t="s">
        <v>1812</v>
      </c>
      <c r="J24" s="279" t="s">
        <v>1813</v>
      </c>
      <c r="K24" s="275"/>
      <c r="L24" s="276"/>
      <c r="M24" s="276"/>
      <c r="N24" s="276"/>
      <c r="O24" s="276"/>
      <c r="P24" s="276"/>
      <c r="Q24" s="276"/>
      <c r="R24" s="276"/>
      <c r="S24" s="276"/>
      <c r="T24" s="275"/>
      <c r="U24" s="275"/>
      <c r="V24" s="275"/>
      <c r="W24" s="275"/>
      <c r="X24" s="275"/>
      <c r="Y24" s="275"/>
      <c r="Z24" s="275"/>
      <c r="AA24" s="275"/>
    </row>
    <row r="25" spans="1:27" ht="12.75" customHeight="1" x14ac:dyDescent="0.3">
      <c r="A25" s="280"/>
      <c r="B25" s="241" t="s">
        <v>8</v>
      </c>
      <c r="C25" s="277" t="s">
        <v>1814</v>
      </c>
      <c r="D25" s="278" t="s">
        <v>1815</v>
      </c>
      <c r="E25" s="278" t="s">
        <v>1816</v>
      </c>
      <c r="F25" s="278" t="s">
        <v>1817</v>
      </c>
      <c r="G25" s="278" t="s">
        <v>1818</v>
      </c>
      <c r="H25" s="278" t="s">
        <v>67</v>
      </c>
      <c r="I25" s="278" t="s">
        <v>1819</v>
      </c>
      <c r="J25" s="279" t="s">
        <v>1820</v>
      </c>
      <c r="K25" s="275"/>
      <c r="L25" s="276"/>
      <c r="M25" s="276"/>
      <c r="N25" s="276"/>
      <c r="O25" s="276"/>
      <c r="P25" s="276"/>
      <c r="Q25" s="276"/>
      <c r="R25" s="276"/>
      <c r="S25" s="276"/>
      <c r="T25" s="275"/>
      <c r="U25" s="275"/>
      <c r="V25" s="275"/>
      <c r="W25" s="275"/>
      <c r="X25" s="275"/>
      <c r="Y25" s="275"/>
      <c r="Z25" s="275"/>
      <c r="AA25" s="275"/>
    </row>
    <row r="26" spans="1:27" ht="12.75" customHeight="1" x14ac:dyDescent="0.3">
      <c r="A26" s="280"/>
      <c r="B26" s="242" t="s">
        <v>25</v>
      </c>
      <c r="C26" s="277" t="s">
        <v>1821</v>
      </c>
      <c r="D26" s="278" t="s">
        <v>1822</v>
      </c>
      <c r="E26" s="278" t="s">
        <v>1823</v>
      </c>
      <c r="F26" s="278" t="s">
        <v>68</v>
      </c>
      <c r="G26" s="278" t="s">
        <v>1824</v>
      </c>
      <c r="H26" s="278" t="s">
        <v>67</v>
      </c>
      <c r="I26" s="278" t="s">
        <v>1825</v>
      </c>
      <c r="J26" s="279" t="s">
        <v>1826</v>
      </c>
      <c r="K26" s="275"/>
      <c r="L26" s="276"/>
      <c r="M26" s="276"/>
      <c r="N26" s="276"/>
      <c r="O26" s="276"/>
      <c r="P26" s="276"/>
      <c r="Q26" s="276"/>
      <c r="R26" s="276"/>
      <c r="S26" s="276"/>
      <c r="T26" s="275"/>
      <c r="U26" s="275"/>
      <c r="V26" s="275"/>
      <c r="W26" s="275"/>
      <c r="X26" s="275"/>
      <c r="Y26" s="275"/>
      <c r="Z26" s="275"/>
      <c r="AA26" s="275"/>
    </row>
    <row r="27" spans="1:27" ht="12.75" customHeight="1" x14ac:dyDescent="0.3">
      <c r="A27" s="280"/>
      <c r="B27" s="281" t="s">
        <v>24</v>
      </c>
      <c r="C27" s="277" t="s">
        <v>1827</v>
      </c>
      <c r="D27" s="278" t="s">
        <v>1828</v>
      </c>
      <c r="E27" s="278" t="s">
        <v>1829</v>
      </c>
      <c r="F27" s="278" t="s">
        <v>1830</v>
      </c>
      <c r="G27" s="278" t="s">
        <v>1831</v>
      </c>
      <c r="H27" s="278" t="s">
        <v>67</v>
      </c>
      <c r="I27" s="278" t="s">
        <v>1832</v>
      </c>
      <c r="J27" s="279" t="s">
        <v>1833</v>
      </c>
      <c r="K27" s="275"/>
      <c r="L27" s="276"/>
      <c r="M27" s="276"/>
      <c r="N27" s="276"/>
      <c r="O27" s="276"/>
      <c r="P27" s="276"/>
      <c r="Q27" s="276"/>
      <c r="R27" s="276"/>
      <c r="S27" s="276"/>
      <c r="T27" s="275"/>
      <c r="U27" s="275"/>
      <c r="V27" s="275"/>
      <c r="W27" s="275"/>
      <c r="X27" s="275"/>
      <c r="Y27" s="275"/>
      <c r="Z27" s="275"/>
      <c r="AA27" s="275"/>
    </row>
    <row r="28" spans="1:27" ht="12.75" customHeight="1" x14ac:dyDescent="0.3">
      <c r="A28" s="282" t="s">
        <v>69</v>
      </c>
      <c r="B28" s="239" t="s">
        <v>11</v>
      </c>
      <c r="C28" s="273" t="s">
        <v>1834</v>
      </c>
      <c r="D28" s="273" t="s">
        <v>1835</v>
      </c>
      <c r="E28" s="273" t="s">
        <v>1836</v>
      </c>
      <c r="F28" s="273" t="s">
        <v>1837</v>
      </c>
      <c r="G28" s="273" t="s">
        <v>1838</v>
      </c>
      <c r="H28" s="273" t="s">
        <v>1839</v>
      </c>
      <c r="I28" s="274" t="s">
        <v>1840</v>
      </c>
      <c r="J28" s="502" t="s">
        <v>1841</v>
      </c>
      <c r="K28" s="275"/>
      <c r="L28" s="276"/>
      <c r="M28" s="276"/>
      <c r="N28" s="276"/>
      <c r="O28" s="276"/>
      <c r="P28" s="276"/>
      <c r="Q28" s="276"/>
      <c r="R28" s="276"/>
      <c r="S28" s="276"/>
      <c r="T28" s="275"/>
      <c r="U28" s="275"/>
      <c r="V28" s="275"/>
      <c r="W28" s="275"/>
      <c r="X28" s="275"/>
      <c r="Y28" s="275"/>
      <c r="Z28" s="275"/>
      <c r="AA28" s="275"/>
    </row>
    <row r="29" spans="1:27" ht="12.75" customHeight="1" x14ac:dyDescent="0.3">
      <c r="A29" s="280"/>
      <c r="B29" s="240" t="s">
        <v>10</v>
      </c>
      <c r="C29" s="278" t="s">
        <v>1842</v>
      </c>
      <c r="D29" s="278" t="s">
        <v>1843</v>
      </c>
      <c r="E29" s="278" t="s">
        <v>1836</v>
      </c>
      <c r="F29" s="278" t="s">
        <v>1837</v>
      </c>
      <c r="G29" s="278" t="s">
        <v>1844</v>
      </c>
      <c r="H29" s="278" t="s">
        <v>1845</v>
      </c>
      <c r="I29" s="279" t="s">
        <v>1846</v>
      </c>
      <c r="J29" s="502" t="s">
        <v>1847</v>
      </c>
      <c r="K29" s="275"/>
      <c r="L29" s="276"/>
      <c r="M29" s="276"/>
      <c r="N29" s="276"/>
      <c r="O29" s="276"/>
      <c r="P29" s="276"/>
      <c r="Q29" s="276"/>
      <c r="R29" s="276"/>
      <c r="S29" s="276"/>
      <c r="T29" s="275"/>
      <c r="U29" s="275"/>
      <c r="V29" s="275"/>
      <c r="W29" s="275"/>
      <c r="X29" s="275"/>
      <c r="Y29" s="275"/>
      <c r="Z29" s="275"/>
      <c r="AA29" s="275"/>
    </row>
    <row r="30" spans="1:27" ht="12.75" customHeight="1" x14ac:dyDescent="0.3">
      <c r="A30" s="280"/>
      <c r="B30" s="241" t="s">
        <v>8</v>
      </c>
      <c r="C30" s="278" t="s">
        <v>1848</v>
      </c>
      <c r="D30" s="278" t="s">
        <v>1849</v>
      </c>
      <c r="E30" s="278" t="s">
        <v>1850</v>
      </c>
      <c r="F30" s="278" t="s">
        <v>67</v>
      </c>
      <c r="G30" s="278" t="s">
        <v>68</v>
      </c>
      <c r="H30" s="278" t="s">
        <v>68</v>
      </c>
      <c r="I30" s="279" t="s">
        <v>1851</v>
      </c>
      <c r="J30" s="502" t="s">
        <v>1852</v>
      </c>
      <c r="K30" s="275"/>
      <c r="L30" s="276"/>
      <c r="M30" s="276"/>
      <c r="N30" s="276"/>
      <c r="O30" s="276"/>
      <c r="P30" s="276"/>
      <c r="Q30" s="276"/>
      <c r="R30" s="276"/>
      <c r="S30" s="276"/>
      <c r="T30" s="275"/>
      <c r="U30" s="275"/>
      <c r="V30" s="275"/>
      <c r="W30" s="275"/>
      <c r="X30" s="275"/>
      <c r="Y30" s="275"/>
      <c r="Z30" s="275"/>
      <c r="AA30" s="275"/>
    </row>
    <row r="31" spans="1:27" ht="12.75" customHeight="1" x14ac:dyDescent="0.3">
      <c r="A31" s="280"/>
      <c r="B31" s="242" t="s">
        <v>25</v>
      </c>
      <c r="C31" s="277" t="s">
        <v>1853</v>
      </c>
      <c r="D31" s="278" t="s">
        <v>1854</v>
      </c>
      <c r="E31" s="278" t="s">
        <v>1855</v>
      </c>
      <c r="F31" s="278" t="s">
        <v>67</v>
      </c>
      <c r="G31" s="278" t="s">
        <v>68</v>
      </c>
      <c r="H31" s="278" t="s">
        <v>68</v>
      </c>
      <c r="I31" s="278" t="s">
        <v>1856</v>
      </c>
      <c r="J31" s="279" t="s">
        <v>1857</v>
      </c>
      <c r="K31" s="275"/>
      <c r="L31" s="276"/>
      <c r="M31" s="276"/>
      <c r="N31" s="276"/>
      <c r="O31" s="276"/>
      <c r="P31" s="276"/>
      <c r="Q31" s="276"/>
      <c r="R31" s="276"/>
      <c r="S31" s="276"/>
      <c r="T31" s="275"/>
      <c r="U31" s="275"/>
      <c r="V31" s="275"/>
      <c r="W31" s="275"/>
      <c r="X31" s="275"/>
      <c r="Y31" s="275"/>
      <c r="Z31" s="275"/>
      <c r="AA31" s="275"/>
    </row>
    <row r="32" spans="1:27" ht="12.75" customHeight="1" x14ac:dyDescent="0.3">
      <c r="A32" s="280"/>
      <c r="B32" s="281" t="s">
        <v>24</v>
      </c>
      <c r="C32" s="277" t="s">
        <v>1858</v>
      </c>
      <c r="D32" s="278" t="s">
        <v>1859</v>
      </c>
      <c r="E32" s="278" t="s">
        <v>1855</v>
      </c>
      <c r="F32" s="278" t="s">
        <v>67</v>
      </c>
      <c r="G32" s="278" t="s">
        <v>68</v>
      </c>
      <c r="H32" s="278" t="s">
        <v>68</v>
      </c>
      <c r="I32" s="278" t="s">
        <v>1860</v>
      </c>
      <c r="J32" s="279" t="s">
        <v>1861</v>
      </c>
      <c r="K32" s="275"/>
      <c r="L32" s="276"/>
      <c r="M32" s="276"/>
      <c r="N32" s="276"/>
      <c r="O32" s="276"/>
      <c r="P32" s="276"/>
      <c r="Q32" s="276"/>
      <c r="R32" s="276"/>
      <c r="S32" s="276"/>
      <c r="T32" s="275"/>
      <c r="U32" s="275"/>
      <c r="V32" s="275"/>
      <c r="W32" s="275"/>
      <c r="X32" s="275"/>
      <c r="Y32" s="275"/>
      <c r="Z32" s="275"/>
      <c r="AA32" s="275"/>
    </row>
    <row r="33" spans="1:27" ht="12.75" customHeight="1" x14ac:dyDescent="0.3">
      <c r="A33" s="282" t="s">
        <v>70</v>
      </c>
      <c r="B33" s="239" t="s">
        <v>11</v>
      </c>
      <c r="C33" s="272" t="s">
        <v>1862</v>
      </c>
      <c r="D33" s="273" t="s">
        <v>1863</v>
      </c>
      <c r="E33" s="273" t="s">
        <v>1864</v>
      </c>
      <c r="F33" s="273" t="s">
        <v>1865</v>
      </c>
      <c r="G33" s="273" t="s">
        <v>1866</v>
      </c>
      <c r="H33" s="273" t="s">
        <v>1867</v>
      </c>
      <c r="I33" s="273" t="s">
        <v>1868</v>
      </c>
      <c r="J33" s="274" t="s">
        <v>1869</v>
      </c>
      <c r="K33" s="275"/>
      <c r="L33" s="276"/>
      <c r="M33" s="276"/>
      <c r="N33" s="276"/>
      <c r="O33" s="276"/>
      <c r="P33" s="276"/>
      <c r="Q33" s="276"/>
      <c r="R33" s="276"/>
      <c r="S33" s="276"/>
      <c r="T33" s="275"/>
      <c r="U33" s="275"/>
      <c r="V33" s="275"/>
      <c r="W33" s="275"/>
      <c r="X33" s="275"/>
      <c r="Y33" s="275"/>
      <c r="Z33" s="275"/>
      <c r="AA33" s="275"/>
    </row>
    <row r="34" spans="1:27" ht="12.75" customHeight="1" x14ac:dyDescent="0.3">
      <c r="A34" s="280"/>
      <c r="B34" s="240" t="s">
        <v>10</v>
      </c>
      <c r="C34" s="277" t="s">
        <v>1870</v>
      </c>
      <c r="D34" s="278" t="s">
        <v>1871</v>
      </c>
      <c r="E34" s="278" t="s">
        <v>1872</v>
      </c>
      <c r="F34" s="278" t="s">
        <v>1873</v>
      </c>
      <c r="G34" s="278" t="s">
        <v>1874</v>
      </c>
      <c r="H34" s="278" t="s">
        <v>1875</v>
      </c>
      <c r="I34" s="278" t="s">
        <v>1876</v>
      </c>
      <c r="J34" s="279" t="s">
        <v>1869</v>
      </c>
      <c r="K34" s="275"/>
      <c r="L34" s="276"/>
      <c r="M34" s="276"/>
      <c r="N34" s="276"/>
      <c r="O34" s="276"/>
      <c r="P34" s="276"/>
      <c r="Q34" s="276"/>
      <c r="R34" s="276"/>
      <c r="S34" s="276"/>
      <c r="T34" s="275"/>
      <c r="U34" s="275"/>
      <c r="V34" s="275"/>
      <c r="W34" s="275"/>
      <c r="X34" s="275"/>
      <c r="Y34" s="275"/>
      <c r="Z34" s="275"/>
      <c r="AA34" s="275"/>
    </row>
    <row r="35" spans="1:27" ht="12.75" customHeight="1" x14ac:dyDescent="0.3">
      <c r="A35" s="280"/>
      <c r="B35" s="241" t="s">
        <v>8</v>
      </c>
      <c r="C35" s="277" t="s">
        <v>1877</v>
      </c>
      <c r="D35" s="278" t="s">
        <v>1878</v>
      </c>
      <c r="E35" s="278" t="s">
        <v>1879</v>
      </c>
      <c r="F35" s="278" t="s">
        <v>1880</v>
      </c>
      <c r="G35" s="278" t="s">
        <v>68</v>
      </c>
      <c r="H35" s="278" t="s">
        <v>68</v>
      </c>
      <c r="I35" s="278" t="s">
        <v>1881</v>
      </c>
      <c r="J35" s="279" t="s">
        <v>1882</v>
      </c>
      <c r="K35" s="275"/>
      <c r="L35" s="276"/>
      <c r="M35" s="276"/>
      <c r="N35" s="276"/>
      <c r="O35" s="276"/>
      <c r="P35" s="276"/>
      <c r="Q35" s="276"/>
      <c r="R35" s="276"/>
      <c r="S35" s="276"/>
      <c r="T35" s="275"/>
      <c r="U35" s="275"/>
      <c r="V35" s="275"/>
      <c r="W35" s="275"/>
      <c r="X35" s="275"/>
      <c r="Y35" s="275"/>
      <c r="Z35" s="275"/>
      <c r="AA35" s="275"/>
    </row>
    <row r="36" spans="1:27" ht="12.75" customHeight="1" x14ac:dyDescent="0.3">
      <c r="A36" s="280"/>
      <c r="B36" s="242" t="s">
        <v>25</v>
      </c>
      <c r="C36" s="277" t="s">
        <v>1883</v>
      </c>
      <c r="D36" s="278" t="s">
        <v>1884</v>
      </c>
      <c r="E36" s="278" t="s">
        <v>1885</v>
      </c>
      <c r="F36" s="278" t="s">
        <v>1886</v>
      </c>
      <c r="G36" s="278" t="s">
        <v>68</v>
      </c>
      <c r="H36" s="278" t="s">
        <v>68</v>
      </c>
      <c r="I36" s="278" t="s">
        <v>1887</v>
      </c>
      <c r="J36" s="279" t="s">
        <v>1888</v>
      </c>
      <c r="K36" s="275"/>
      <c r="L36" s="276"/>
      <c r="M36" s="276"/>
      <c r="N36" s="276"/>
      <c r="O36" s="276"/>
      <c r="P36" s="276"/>
      <c r="Q36" s="276"/>
      <c r="R36" s="276"/>
      <c r="S36" s="276"/>
      <c r="T36" s="275"/>
      <c r="U36" s="275"/>
      <c r="V36" s="275"/>
      <c r="W36" s="275"/>
      <c r="X36" s="275"/>
      <c r="Y36" s="275"/>
      <c r="Z36" s="275"/>
      <c r="AA36" s="275"/>
    </row>
    <row r="37" spans="1:27" ht="12.75" customHeight="1" x14ac:dyDescent="0.3">
      <c r="A37" s="280"/>
      <c r="B37" s="281" t="s">
        <v>24</v>
      </c>
      <c r="C37" s="277" t="s">
        <v>1889</v>
      </c>
      <c r="D37" s="278" t="s">
        <v>1890</v>
      </c>
      <c r="E37" s="278" t="s">
        <v>1891</v>
      </c>
      <c r="F37" s="278" t="s">
        <v>1892</v>
      </c>
      <c r="G37" s="278" t="s">
        <v>68</v>
      </c>
      <c r="H37" s="278" t="s">
        <v>68</v>
      </c>
      <c r="I37" s="278" t="s">
        <v>1893</v>
      </c>
      <c r="J37" s="279" t="s">
        <v>1894</v>
      </c>
      <c r="K37" s="275"/>
      <c r="L37" s="276"/>
      <c r="M37" s="276"/>
      <c r="N37" s="276"/>
      <c r="O37" s="276"/>
      <c r="P37" s="276"/>
      <c r="Q37" s="276"/>
      <c r="R37" s="276"/>
      <c r="S37" s="276"/>
      <c r="T37" s="275"/>
      <c r="U37" s="275"/>
      <c r="V37" s="275"/>
      <c r="W37" s="275"/>
      <c r="X37" s="275"/>
      <c r="Y37" s="275"/>
      <c r="Z37" s="275"/>
      <c r="AA37" s="275"/>
    </row>
    <row r="38" spans="1:27" ht="12.75" customHeight="1" x14ac:dyDescent="0.3">
      <c r="A38" s="282" t="s">
        <v>71</v>
      </c>
      <c r="B38" s="239" t="s">
        <v>11</v>
      </c>
      <c r="C38" s="272" t="s">
        <v>1895</v>
      </c>
      <c r="D38" s="273" t="s">
        <v>1896</v>
      </c>
      <c r="E38" s="273" t="s">
        <v>1897</v>
      </c>
      <c r="F38" s="273" t="s">
        <v>1898</v>
      </c>
      <c r="G38" s="273" t="s">
        <v>1899</v>
      </c>
      <c r="H38" s="273" t="s">
        <v>1900</v>
      </c>
      <c r="I38" s="273" t="s">
        <v>1901</v>
      </c>
      <c r="J38" s="274" t="s">
        <v>1902</v>
      </c>
      <c r="K38" s="275"/>
      <c r="L38" s="276"/>
      <c r="M38" s="276"/>
      <c r="N38" s="276"/>
      <c r="O38" s="276"/>
      <c r="P38" s="276"/>
      <c r="Q38" s="276"/>
      <c r="R38" s="276"/>
      <c r="S38" s="276"/>
      <c r="T38" s="275"/>
      <c r="U38" s="275"/>
      <c r="V38" s="275"/>
      <c r="W38" s="275"/>
      <c r="X38" s="275"/>
      <c r="Y38" s="275"/>
      <c r="Z38" s="275"/>
      <c r="AA38" s="275"/>
    </row>
    <row r="39" spans="1:27" ht="12.75" customHeight="1" x14ac:dyDescent="0.3">
      <c r="A39" s="280"/>
      <c r="B39" s="240" t="s">
        <v>10</v>
      </c>
      <c r="C39" s="277" t="s">
        <v>1903</v>
      </c>
      <c r="D39" s="278" t="s">
        <v>1904</v>
      </c>
      <c r="E39" s="278" t="s">
        <v>1905</v>
      </c>
      <c r="F39" s="278" t="s">
        <v>1906</v>
      </c>
      <c r="G39" s="278" t="s">
        <v>1907</v>
      </c>
      <c r="H39" s="278" t="s">
        <v>1908</v>
      </c>
      <c r="I39" s="278" t="s">
        <v>1909</v>
      </c>
      <c r="J39" s="279" t="s">
        <v>1910</v>
      </c>
      <c r="K39" s="275"/>
      <c r="L39" s="276"/>
      <c r="M39" s="276"/>
      <c r="N39" s="276"/>
      <c r="O39" s="276"/>
      <c r="P39" s="276"/>
      <c r="Q39" s="276"/>
      <c r="R39" s="276"/>
      <c r="S39" s="276"/>
      <c r="T39" s="275"/>
      <c r="U39" s="275"/>
      <c r="V39" s="275"/>
      <c r="W39" s="275"/>
      <c r="X39" s="275"/>
      <c r="Y39" s="275"/>
      <c r="Z39" s="275"/>
      <c r="AA39" s="275"/>
    </row>
    <row r="40" spans="1:27" ht="12.75" customHeight="1" x14ac:dyDescent="0.3">
      <c r="A40" s="280"/>
      <c r="B40" s="241" t="s">
        <v>8</v>
      </c>
      <c r="C40" s="277" t="s">
        <v>1911</v>
      </c>
      <c r="D40" s="278" t="s">
        <v>1912</v>
      </c>
      <c r="E40" s="278" t="s">
        <v>1913</v>
      </c>
      <c r="F40" s="278" t="s">
        <v>1914</v>
      </c>
      <c r="G40" s="278" t="s">
        <v>1915</v>
      </c>
      <c r="H40" s="278" t="s">
        <v>1915</v>
      </c>
      <c r="I40" s="278" t="s">
        <v>1916</v>
      </c>
      <c r="J40" s="279" t="s">
        <v>1916</v>
      </c>
      <c r="K40" s="275"/>
      <c r="L40" s="276"/>
      <c r="M40" s="276"/>
      <c r="N40" s="276"/>
      <c r="O40" s="276"/>
      <c r="P40" s="276"/>
      <c r="Q40" s="276"/>
      <c r="R40" s="276"/>
      <c r="S40" s="276"/>
      <c r="T40" s="275"/>
      <c r="U40" s="275"/>
      <c r="V40" s="275"/>
      <c r="W40" s="275"/>
      <c r="X40" s="275"/>
      <c r="Y40" s="275"/>
      <c r="Z40" s="275"/>
      <c r="AA40" s="275"/>
    </row>
    <row r="41" spans="1:27" ht="12.75" customHeight="1" x14ac:dyDescent="0.3">
      <c r="A41" s="280"/>
      <c r="B41" s="242">
        <v>2021</v>
      </c>
      <c r="C41" s="277" t="s">
        <v>1917</v>
      </c>
      <c r="D41" s="278" t="s">
        <v>1918</v>
      </c>
      <c r="E41" s="278" t="s">
        <v>1919</v>
      </c>
      <c r="F41" s="278" t="s">
        <v>68</v>
      </c>
      <c r="G41" s="278" t="s">
        <v>1920</v>
      </c>
      <c r="H41" s="278" t="s">
        <v>1921</v>
      </c>
      <c r="I41" s="278" t="s">
        <v>1922</v>
      </c>
      <c r="J41" s="279" t="s">
        <v>1923</v>
      </c>
      <c r="K41" s="275"/>
      <c r="L41" s="276"/>
      <c r="M41" s="276"/>
      <c r="N41" s="276"/>
      <c r="O41" s="276"/>
      <c r="P41" s="276"/>
      <c r="Q41" s="276"/>
      <c r="R41" s="276"/>
      <c r="S41" s="276"/>
      <c r="T41" s="275"/>
      <c r="U41" s="275"/>
      <c r="V41" s="275"/>
      <c r="W41" s="275"/>
      <c r="X41" s="275"/>
      <c r="Y41" s="275"/>
      <c r="Z41" s="275"/>
      <c r="AA41" s="275"/>
    </row>
    <row r="42" spans="1:27" ht="12.75" customHeight="1" x14ac:dyDescent="0.3">
      <c r="A42" s="280"/>
      <c r="B42" s="281">
        <v>2022</v>
      </c>
      <c r="C42" s="277" t="s">
        <v>1924</v>
      </c>
      <c r="D42" s="278" t="s">
        <v>1925</v>
      </c>
      <c r="E42" s="278" t="s">
        <v>1926</v>
      </c>
      <c r="F42" s="278" t="s">
        <v>1927</v>
      </c>
      <c r="G42" s="278" t="s">
        <v>1928</v>
      </c>
      <c r="H42" s="278" t="s">
        <v>1928</v>
      </c>
      <c r="I42" s="278" t="s">
        <v>1929</v>
      </c>
      <c r="J42" s="279" t="s">
        <v>1894</v>
      </c>
      <c r="K42" s="275"/>
      <c r="L42" s="276"/>
      <c r="M42" s="276"/>
      <c r="N42" s="276"/>
      <c r="O42" s="276"/>
      <c r="P42" s="276"/>
      <c r="Q42" s="276"/>
      <c r="R42" s="276"/>
      <c r="S42" s="276"/>
      <c r="T42" s="275"/>
      <c r="U42" s="275"/>
      <c r="V42" s="275"/>
      <c r="W42" s="275"/>
      <c r="X42" s="275"/>
      <c r="Y42" s="275"/>
      <c r="Z42" s="275"/>
      <c r="AA42" s="275"/>
    </row>
    <row r="43" spans="1:27" ht="12.75" customHeight="1" x14ac:dyDescent="0.3">
      <c r="A43" s="433" t="s">
        <v>20</v>
      </c>
      <c r="B43" s="508" t="s">
        <v>11</v>
      </c>
      <c r="C43" s="435" t="s">
        <v>1930</v>
      </c>
      <c r="D43" s="436" t="s">
        <v>1931</v>
      </c>
      <c r="E43" s="436" t="s">
        <v>1932</v>
      </c>
      <c r="F43" s="436" t="s">
        <v>1933</v>
      </c>
      <c r="G43" s="436" t="s">
        <v>1934</v>
      </c>
      <c r="H43" s="436" t="s">
        <v>1935</v>
      </c>
      <c r="I43" s="436" t="s">
        <v>1936</v>
      </c>
      <c r="J43" s="437" t="s">
        <v>1937</v>
      </c>
      <c r="K43" s="255"/>
      <c r="L43" s="261"/>
      <c r="M43" s="261"/>
      <c r="N43" s="261"/>
      <c r="O43" s="261"/>
      <c r="P43" s="261"/>
      <c r="Q43" s="261"/>
      <c r="R43" s="261"/>
      <c r="S43" s="261"/>
      <c r="T43" s="255"/>
      <c r="U43" s="255"/>
      <c r="V43" s="255"/>
      <c r="W43" s="255"/>
      <c r="X43" s="255"/>
      <c r="Y43" s="255"/>
      <c r="Z43" s="255"/>
      <c r="AA43" s="255"/>
    </row>
    <row r="44" spans="1:27" ht="12.75" customHeight="1" x14ac:dyDescent="0.3">
      <c r="A44" s="438"/>
      <c r="B44" s="505" t="s">
        <v>10</v>
      </c>
      <c r="C44" s="440" t="s">
        <v>1938</v>
      </c>
      <c r="D44" s="441" t="s">
        <v>1939</v>
      </c>
      <c r="E44" s="441" t="s">
        <v>1940</v>
      </c>
      <c r="F44" s="441" t="s">
        <v>1941</v>
      </c>
      <c r="G44" s="441" t="s">
        <v>1942</v>
      </c>
      <c r="H44" s="441" t="s">
        <v>1943</v>
      </c>
      <c r="I44" s="441" t="s">
        <v>1944</v>
      </c>
      <c r="J44" s="442" t="s">
        <v>1945</v>
      </c>
      <c r="K44" s="255"/>
      <c r="L44" s="261"/>
      <c r="M44" s="261"/>
      <c r="N44" s="261"/>
      <c r="O44" s="261"/>
      <c r="P44" s="261"/>
      <c r="Q44" s="261"/>
      <c r="R44" s="261"/>
      <c r="S44" s="261"/>
      <c r="T44" s="255"/>
      <c r="U44" s="255"/>
      <c r="V44" s="255"/>
      <c r="W44" s="255"/>
      <c r="X44" s="255"/>
      <c r="Y44" s="255"/>
      <c r="Z44" s="255"/>
      <c r="AA44" s="255"/>
    </row>
    <row r="45" spans="1:27" ht="12.75" customHeight="1" x14ac:dyDescent="0.3">
      <c r="A45" s="438"/>
      <c r="B45" s="506" t="s">
        <v>8</v>
      </c>
      <c r="C45" s="440" t="s">
        <v>1946</v>
      </c>
      <c r="D45" s="441" t="s">
        <v>1947</v>
      </c>
      <c r="E45" s="441" t="s">
        <v>1948</v>
      </c>
      <c r="F45" s="441" t="s">
        <v>1949</v>
      </c>
      <c r="G45" s="441" t="s">
        <v>1950</v>
      </c>
      <c r="H45" s="441" t="s">
        <v>1951</v>
      </c>
      <c r="I45" s="441" t="s">
        <v>1952</v>
      </c>
      <c r="J45" s="442" t="s">
        <v>1953</v>
      </c>
      <c r="K45" s="255"/>
      <c r="L45" s="261"/>
      <c r="M45" s="261"/>
      <c r="N45" s="261"/>
      <c r="O45" s="261"/>
      <c r="P45" s="261"/>
      <c r="Q45" s="261"/>
      <c r="R45" s="261"/>
      <c r="S45" s="261"/>
      <c r="T45" s="255"/>
      <c r="U45" s="255"/>
      <c r="V45" s="255"/>
      <c r="W45" s="255"/>
      <c r="X45" s="255"/>
      <c r="Y45" s="255"/>
      <c r="Z45" s="255"/>
      <c r="AA45" s="255"/>
    </row>
    <row r="46" spans="1:27" ht="12.75" customHeight="1" x14ac:dyDescent="0.3">
      <c r="A46" s="438"/>
      <c r="B46" s="507">
        <v>2021</v>
      </c>
      <c r="C46" s="440" t="s">
        <v>1954</v>
      </c>
      <c r="D46" s="441" t="s">
        <v>1955</v>
      </c>
      <c r="E46" s="441" t="s">
        <v>1956</v>
      </c>
      <c r="F46" s="441" t="s">
        <v>1957</v>
      </c>
      <c r="G46" s="441" t="s">
        <v>1958</v>
      </c>
      <c r="H46" s="441" t="s">
        <v>1959</v>
      </c>
      <c r="I46" s="441" t="s">
        <v>1960</v>
      </c>
      <c r="J46" s="442" t="s">
        <v>1961</v>
      </c>
      <c r="K46" s="255"/>
      <c r="L46" s="261"/>
      <c r="M46" s="261"/>
      <c r="N46" s="261"/>
      <c r="O46" s="261"/>
      <c r="P46" s="261"/>
      <c r="Q46" s="261"/>
      <c r="R46" s="261"/>
      <c r="S46" s="261"/>
      <c r="T46" s="255"/>
      <c r="U46" s="255"/>
      <c r="V46" s="255"/>
      <c r="W46" s="255"/>
      <c r="X46" s="255"/>
      <c r="Y46" s="255"/>
      <c r="Z46" s="255"/>
      <c r="AA46" s="255"/>
    </row>
    <row r="47" spans="1:27" ht="12.75" customHeight="1" x14ac:dyDescent="0.3">
      <c r="A47" s="438"/>
      <c r="B47" s="444">
        <v>2022</v>
      </c>
      <c r="C47" s="440" t="s">
        <v>1962</v>
      </c>
      <c r="D47" s="441" t="s">
        <v>1963</v>
      </c>
      <c r="E47" s="441" t="s">
        <v>1964</v>
      </c>
      <c r="F47" s="441" t="s">
        <v>1965</v>
      </c>
      <c r="G47" s="441" t="s">
        <v>1966</v>
      </c>
      <c r="H47" s="441" t="s">
        <v>1967</v>
      </c>
      <c r="I47" s="441" t="s">
        <v>1968</v>
      </c>
      <c r="J47" s="442" t="s">
        <v>1969</v>
      </c>
      <c r="K47" s="255"/>
      <c r="L47" s="261"/>
      <c r="M47" s="261"/>
      <c r="N47" s="261"/>
      <c r="O47" s="261"/>
      <c r="P47" s="261"/>
      <c r="Q47" s="261"/>
      <c r="R47" s="261"/>
      <c r="S47" s="261"/>
      <c r="T47" s="255"/>
      <c r="U47" s="255"/>
      <c r="V47" s="255"/>
      <c r="W47" s="255"/>
      <c r="X47" s="255"/>
      <c r="Y47" s="255"/>
      <c r="Z47" s="255"/>
      <c r="AA47" s="255"/>
    </row>
    <row r="48" spans="1:27" ht="12.75" customHeight="1" x14ac:dyDescent="0.3">
      <c r="A48" s="262" t="s">
        <v>19</v>
      </c>
      <c r="B48" s="235" t="s">
        <v>11</v>
      </c>
      <c r="C48" s="566" t="s">
        <v>1970</v>
      </c>
      <c r="D48" s="567" t="s">
        <v>1971</v>
      </c>
      <c r="E48" s="567" t="s">
        <v>1972</v>
      </c>
      <c r="F48" s="567" t="s">
        <v>1973</v>
      </c>
      <c r="G48" s="567" t="s">
        <v>1974</v>
      </c>
      <c r="H48" s="567" t="s">
        <v>1975</v>
      </c>
      <c r="I48" s="567" t="s">
        <v>1976</v>
      </c>
      <c r="J48" s="568" t="s">
        <v>1977</v>
      </c>
      <c r="K48" s="256"/>
      <c r="L48" s="266"/>
      <c r="M48" s="266"/>
      <c r="N48" s="266"/>
      <c r="O48" s="266"/>
      <c r="P48" s="266"/>
      <c r="Q48" s="266"/>
      <c r="R48" s="266"/>
      <c r="S48" s="266"/>
      <c r="T48" s="255"/>
      <c r="U48" s="255"/>
      <c r="V48" s="255"/>
      <c r="W48" s="255"/>
      <c r="X48" s="255"/>
      <c r="Y48" s="255"/>
      <c r="Z48" s="255"/>
      <c r="AA48" s="255"/>
    </row>
    <row r="49" spans="1:27" ht="12.75" customHeight="1" x14ac:dyDescent="0.3">
      <c r="A49" s="267"/>
      <c r="B49" s="236" t="s">
        <v>10</v>
      </c>
      <c r="C49" s="569" t="s">
        <v>1978</v>
      </c>
      <c r="D49" s="570" t="s">
        <v>1979</v>
      </c>
      <c r="E49" s="570" t="s">
        <v>1980</v>
      </c>
      <c r="F49" s="570" t="s">
        <v>1981</v>
      </c>
      <c r="G49" s="570" t="s">
        <v>1982</v>
      </c>
      <c r="H49" s="570" t="s">
        <v>1983</v>
      </c>
      <c r="I49" s="570" t="s">
        <v>1984</v>
      </c>
      <c r="J49" s="571" t="s">
        <v>1985</v>
      </c>
      <c r="K49" s="256"/>
      <c r="L49" s="266"/>
      <c r="M49" s="266"/>
      <c r="N49" s="266"/>
      <c r="O49" s="266"/>
      <c r="P49" s="266"/>
      <c r="Q49" s="266"/>
      <c r="R49" s="266"/>
      <c r="S49" s="266"/>
      <c r="T49" s="255"/>
      <c r="U49" s="255"/>
      <c r="V49" s="255"/>
      <c r="W49" s="255"/>
      <c r="X49" s="255"/>
      <c r="Y49" s="255"/>
      <c r="Z49" s="255"/>
      <c r="AA49" s="255"/>
    </row>
    <row r="50" spans="1:27" ht="12.75" customHeight="1" x14ac:dyDescent="0.3">
      <c r="A50" s="267"/>
      <c r="B50" s="237" t="s">
        <v>8</v>
      </c>
      <c r="C50" s="569" t="s">
        <v>1986</v>
      </c>
      <c r="D50" s="570" t="s">
        <v>1987</v>
      </c>
      <c r="E50" s="570" t="s">
        <v>1988</v>
      </c>
      <c r="F50" s="570" t="s">
        <v>1989</v>
      </c>
      <c r="G50" s="570" t="s">
        <v>1990</v>
      </c>
      <c r="H50" s="570" t="s">
        <v>1991</v>
      </c>
      <c r="I50" s="570" t="s">
        <v>1992</v>
      </c>
      <c r="J50" s="571" t="s">
        <v>1993</v>
      </c>
      <c r="K50" s="256"/>
      <c r="L50" s="266"/>
      <c r="M50" s="266"/>
      <c r="N50" s="266"/>
      <c r="O50" s="266"/>
      <c r="P50" s="266"/>
      <c r="Q50" s="266"/>
      <c r="R50" s="266"/>
      <c r="S50" s="266"/>
      <c r="T50" s="255"/>
      <c r="U50" s="255"/>
      <c r="V50" s="255"/>
      <c r="W50" s="255"/>
      <c r="X50" s="255"/>
      <c r="Y50" s="255"/>
      <c r="Z50" s="255"/>
      <c r="AA50" s="255"/>
    </row>
    <row r="51" spans="1:27" ht="12.75" customHeight="1" x14ac:dyDescent="0.3">
      <c r="A51" s="267"/>
      <c r="B51" s="238">
        <v>2021</v>
      </c>
      <c r="C51" s="569" t="s">
        <v>1994</v>
      </c>
      <c r="D51" s="570" t="s">
        <v>1995</v>
      </c>
      <c r="E51" s="570" t="s">
        <v>1996</v>
      </c>
      <c r="F51" s="570" t="s">
        <v>1997</v>
      </c>
      <c r="G51" s="570" t="s">
        <v>1998</v>
      </c>
      <c r="H51" s="570" t="s">
        <v>1999</v>
      </c>
      <c r="I51" s="570" t="s">
        <v>2000</v>
      </c>
      <c r="J51" s="571" t="s">
        <v>2001</v>
      </c>
      <c r="K51" s="256"/>
      <c r="L51" s="266"/>
      <c r="M51" s="266"/>
      <c r="N51" s="266"/>
      <c r="O51" s="266"/>
      <c r="P51" s="266"/>
      <c r="Q51" s="266"/>
      <c r="R51" s="266"/>
      <c r="S51" s="266"/>
      <c r="T51" s="255"/>
      <c r="U51" s="255"/>
      <c r="V51" s="255"/>
      <c r="W51" s="255"/>
      <c r="X51" s="255"/>
      <c r="Y51" s="255"/>
      <c r="Z51" s="255"/>
      <c r="AA51" s="255"/>
    </row>
    <row r="52" spans="1:27" ht="12.75" customHeight="1" x14ac:dyDescent="0.3">
      <c r="A52" s="267"/>
      <c r="B52" s="271">
        <v>2022</v>
      </c>
      <c r="C52" s="569" t="s">
        <v>2002</v>
      </c>
      <c r="D52" s="570" t="s">
        <v>2003</v>
      </c>
      <c r="E52" s="570" t="s">
        <v>2004</v>
      </c>
      <c r="F52" s="570" t="s">
        <v>2005</v>
      </c>
      <c r="G52" s="570" t="s">
        <v>2006</v>
      </c>
      <c r="H52" s="570" t="s">
        <v>2007</v>
      </c>
      <c r="I52" s="570" t="s">
        <v>2008</v>
      </c>
      <c r="J52" s="571" t="s">
        <v>2009</v>
      </c>
      <c r="K52" s="256"/>
      <c r="L52" s="266"/>
      <c r="M52" s="266"/>
      <c r="N52" s="266"/>
      <c r="O52" s="266"/>
      <c r="P52" s="266"/>
      <c r="Q52" s="266"/>
      <c r="R52" s="266"/>
      <c r="S52" s="266"/>
      <c r="T52" s="255"/>
      <c r="U52" s="255"/>
      <c r="V52" s="255"/>
      <c r="W52" s="255"/>
      <c r="X52" s="255"/>
      <c r="Y52" s="255"/>
      <c r="Z52" s="255"/>
      <c r="AA52" s="255"/>
    </row>
    <row r="53" spans="1:27" ht="12.75" customHeight="1" x14ac:dyDescent="0.3">
      <c r="A53" s="282" t="s">
        <v>72</v>
      </c>
      <c r="B53" s="239" t="s">
        <v>11</v>
      </c>
      <c r="C53" s="272" t="s">
        <v>2010</v>
      </c>
      <c r="D53" s="273" t="s">
        <v>2011</v>
      </c>
      <c r="E53" s="273" t="s">
        <v>2012</v>
      </c>
      <c r="F53" s="273" t="s">
        <v>2013</v>
      </c>
      <c r="G53" s="273" t="s">
        <v>2014</v>
      </c>
      <c r="H53" s="273" t="s">
        <v>2015</v>
      </c>
      <c r="I53" s="273" t="s">
        <v>2016</v>
      </c>
      <c r="J53" s="274" t="s">
        <v>2017</v>
      </c>
      <c r="K53" s="275"/>
      <c r="L53" s="276"/>
      <c r="M53" s="276"/>
      <c r="N53" s="276"/>
      <c r="O53" s="276"/>
      <c r="P53" s="276"/>
      <c r="Q53" s="276"/>
      <c r="R53" s="276"/>
      <c r="S53" s="276"/>
      <c r="T53" s="275"/>
      <c r="U53" s="275"/>
      <c r="V53" s="275"/>
      <c r="W53" s="275"/>
      <c r="X53" s="275"/>
      <c r="Y53" s="275"/>
      <c r="Z53" s="275"/>
      <c r="AA53" s="275"/>
    </row>
    <row r="54" spans="1:27" ht="12.75" customHeight="1" x14ac:dyDescent="0.3">
      <c r="A54" s="280"/>
      <c r="B54" s="240" t="s">
        <v>10</v>
      </c>
      <c r="C54" s="277" t="s">
        <v>2018</v>
      </c>
      <c r="D54" s="278" t="s">
        <v>2019</v>
      </c>
      <c r="E54" s="278" t="s">
        <v>2020</v>
      </c>
      <c r="F54" s="278" t="s">
        <v>2021</v>
      </c>
      <c r="G54" s="278" t="s">
        <v>2022</v>
      </c>
      <c r="H54" s="278" t="s">
        <v>2023</v>
      </c>
      <c r="I54" s="278" t="s">
        <v>2024</v>
      </c>
      <c r="J54" s="279" t="s">
        <v>2025</v>
      </c>
      <c r="K54" s="275"/>
      <c r="L54" s="276"/>
      <c r="M54" s="276"/>
      <c r="N54" s="276"/>
      <c r="O54" s="276"/>
      <c r="P54" s="276"/>
      <c r="Q54" s="276"/>
      <c r="R54" s="276"/>
      <c r="S54" s="276"/>
      <c r="T54" s="275"/>
      <c r="U54" s="275"/>
      <c r="V54" s="275"/>
      <c r="W54" s="275"/>
      <c r="X54" s="275"/>
      <c r="Y54" s="275"/>
      <c r="Z54" s="275"/>
      <c r="AA54" s="275"/>
    </row>
    <row r="55" spans="1:27" ht="12.75" customHeight="1" x14ac:dyDescent="0.3">
      <c r="A55" s="280"/>
      <c r="B55" s="241" t="s">
        <v>8</v>
      </c>
      <c r="C55" s="277" t="s">
        <v>2026</v>
      </c>
      <c r="D55" s="278" t="s">
        <v>2027</v>
      </c>
      <c r="E55" s="278" t="s">
        <v>2028</v>
      </c>
      <c r="F55" s="278" t="s">
        <v>2029</v>
      </c>
      <c r="G55" s="278" t="s">
        <v>2030</v>
      </c>
      <c r="H55" s="278" t="s">
        <v>2031</v>
      </c>
      <c r="I55" s="278" t="s">
        <v>2032</v>
      </c>
      <c r="J55" s="279" t="s">
        <v>2033</v>
      </c>
      <c r="K55" s="275"/>
      <c r="L55" s="276"/>
      <c r="M55" s="276"/>
      <c r="N55" s="276"/>
      <c r="O55" s="276"/>
      <c r="P55" s="276"/>
      <c r="Q55" s="276"/>
      <c r="R55" s="276"/>
      <c r="S55" s="276"/>
      <c r="T55" s="275"/>
      <c r="U55" s="275"/>
      <c r="V55" s="275"/>
      <c r="W55" s="275"/>
      <c r="X55" s="275"/>
      <c r="Y55" s="275"/>
      <c r="Z55" s="275"/>
      <c r="AA55" s="275"/>
    </row>
    <row r="56" spans="1:27" ht="12.75" customHeight="1" x14ac:dyDescent="0.3">
      <c r="A56" s="280"/>
      <c r="B56" s="242">
        <v>2021</v>
      </c>
      <c r="C56" s="277" t="s">
        <v>2034</v>
      </c>
      <c r="D56" s="278" t="s">
        <v>2035</v>
      </c>
      <c r="E56" s="278" t="s">
        <v>2036</v>
      </c>
      <c r="F56" s="278" t="s">
        <v>2037</v>
      </c>
      <c r="G56" s="278" t="s">
        <v>2038</v>
      </c>
      <c r="H56" s="278" t="s">
        <v>2039</v>
      </c>
      <c r="I56" s="278" t="s">
        <v>2040</v>
      </c>
      <c r="J56" s="279" t="s">
        <v>2041</v>
      </c>
      <c r="K56" s="275"/>
      <c r="L56" s="276"/>
      <c r="M56" s="276"/>
      <c r="N56" s="276"/>
      <c r="O56" s="276"/>
      <c r="P56" s="276"/>
      <c r="Q56" s="276"/>
      <c r="R56" s="276"/>
      <c r="S56" s="276"/>
      <c r="T56" s="275"/>
      <c r="U56" s="275"/>
      <c r="V56" s="275"/>
      <c r="W56" s="275"/>
      <c r="X56" s="275"/>
      <c r="Y56" s="275"/>
      <c r="Z56" s="275"/>
      <c r="AA56" s="275"/>
    </row>
    <row r="57" spans="1:27" ht="12.75" customHeight="1" x14ac:dyDescent="0.3">
      <c r="A57" s="280"/>
      <c r="B57" s="281">
        <v>2022</v>
      </c>
      <c r="C57" s="277" t="s">
        <v>2042</v>
      </c>
      <c r="D57" s="278" t="s">
        <v>2043</v>
      </c>
      <c r="E57" s="278" t="s">
        <v>2044</v>
      </c>
      <c r="F57" s="278" t="s">
        <v>2045</v>
      </c>
      <c r="G57" s="278" t="s">
        <v>2046</v>
      </c>
      <c r="H57" s="278" t="s">
        <v>2047</v>
      </c>
      <c r="I57" s="278" t="s">
        <v>2048</v>
      </c>
      <c r="J57" s="279" t="s">
        <v>2049</v>
      </c>
      <c r="K57" s="275"/>
      <c r="L57" s="276"/>
      <c r="M57" s="276"/>
      <c r="N57" s="276"/>
      <c r="O57" s="276"/>
      <c r="P57" s="276"/>
      <c r="Q57" s="276"/>
      <c r="R57" s="276"/>
      <c r="S57" s="276"/>
      <c r="T57" s="275"/>
      <c r="U57" s="275"/>
      <c r="V57" s="275"/>
      <c r="W57" s="275"/>
      <c r="X57" s="275"/>
      <c r="Y57" s="275"/>
      <c r="Z57" s="275"/>
      <c r="AA57" s="275"/>
    </row>
    <row r="58" spans="1:27" ht="12.75" customHeight="1" x14ac:dyDescent="0.3">
      <c r="A58" s="282" t="s">
        <v>73</v>
      </c>
      <c r="B58" s="239" t="s">
        <v>11</v>
      </c>
      <c r="C58" s="272" t="s">
        <v>2050</v>
      </c>
      <c r="D58" s="273" t="s">
        <v>2051</v>
      </c>
      <c r="E58" s="273" t="s">
        <v>2052</v>
      </c>
      <c r="F58" s="273" t="s">
        <v>2053</v>
      </c>
      <c r="G58" s="273" t="s">
        <v>2054</v>
      </c>
      <c r="H58" s="273" t="s">
        <v>2055</v>
      </c>
      <c r="I58" s="273" t="s">
        <v>2056</v>
      </c>
      <c r="J58" s="274" t="s">
        <v>2057</v>
      </c>
      <c r="K58" s="275"/>
      <c r="L58" s="276"/>
      <c r="M58" s="276"/>
      <c r="N58" s="276"/>
      <c r="O58" s="276"/>
      <c r="P58" s="276"/>
      <c r="Q58" s="276"/>
      <c r="R58" s="276"/>
      <c r="S58" s="276"/>
      <c r="T58" s="275"/>
      <c r="U58" s="275"/>
      <c r="V58" s="275"/>
      <c r="W58" s="275"/>
      <c r="X58" s="275"/>
      <c r="Y58" s="275"/>
      <c r="Z58" s="275"/>
      <c r="AA58" s="275"/>
    </row>
    <row r="59" spans="1:27" ht="12.75" customHeight="1" x14ac:dyDescent="0.3">
      <c r="A59" s="280"/>
      <c r="B59" s="240" t="s">
        <v>10</v>
      </c>
      <c r="C59" s="277" t="s">
        <v>2058</v>
      </c>
      <c r="D59" s="278" t="s">
        <v>1984</v>
      </c>
      <c r="E59" s="278" t="s">
        <v>2059</v>
      </c>
      <c r="F59" s="278" t="s">
        <v>2060</v>
      </c>
      <c r="G59" s="278" t="s">
        <v>2061</v>
      </c>
      <c r="H59" s="278" t="s">
        <v>2062</v>
      </c>
      <c r="I59" s="278" t="s">
        <v>2056</v>
      </c>
      <c r="J59" s="279" t="s">
        <v>2063</v>
      </c>
      <c r="K59" s="275"/>
      <c r="L59" s="276"/>
      <c r="M59" s="276"/>
      <c r="N59" s="276"/>
      <c r="O59" s="276"/>
      <c r="P59" s="276"/>
      <c r="Q59" s="276"/>
      <c r="R59" s="276"/>
      <c r="S59" s="276"/>
      <c r="T59" s="275"/>
      <c r="U59" s="275"/>
      <c r="V59" s="275"/>
      <c r="W59" s="275"/>
      <c r="X59" s="275"/>
      <c r="Y59" s="275"/>
      <c r="Z59" s="275"/>
      <c r="AA59" s="275"/>
    </row>
    <row r="60" spans="1:27" ht="12.75" customHeight="1" x14ac:dyDescent="0.3">
      <c r="A60" s="280"/>
      <c r="B60" s="241" t="s">
        <v>8</v>
      </c>
      <c r="C60" s="277" t="s">
        <v>2064</v>
      </c>
      <c r="D60" s="278" t="s">
        <v>2065</v>
      </c>
      <c r="E60" s="278" t="s">
        <v>2066</v>
      </c>
      <c r="F60" s="278" t="s">
        <v>2067</v>
      </c>
      <c r="G60" s="278" t="s">
        <v>2068</v>
      </c>
      <c r="H60" s="278" t="s">
        <v>2069</v>
      </c>
      <c r="I60" s="278" t="s">
        <v>1884</v>
      </c>
      <c r="J60" s="279" t="s">
        <v>2070</v>
      </c>
      <c r="K60" s="275"/>
      <c r="L60" s="276"/>
      <c r="M60" s="276"/>
      <c r="N60" s="276"/>
      <c r="O60" s="276"/>
      <c r="P60" s="276"/>
      <c r="Q60" s="276"/>
      <c r="R60" s="276"/>
      <c r="S60" s="276"/>
      <c r="T60" s="275"/>
      <c r="U60" s="275"/>
      <c r="V60" s="275"/>
      <c r="W60" s="275"/>
      <c r="X60" s="275"/>
      <c r="Y60" s="275"/>
      <c r="Z60" s="275"/>
      <c r="AA60" s="275"/>
    </row>
    <row r="61" spans="1:27" ht="12.75" customHeight="1" x14ac:dyDescent="0.3">
      <c r="A61" s="280"/>
      <c r="B61" s="242">
        <v>2021</v>
      </c>
      <c r="C61" s="277" t="s">
        <v>2071</v>
      </c>
      <c r="D61" s="278" t="s">
        <v>2072</v>
      </c>
      <c r="E61" s="278" t="s">
        <v>2073</v>
      </c>
      <c r="F61" s="278" t="s">
        <v>2074</v>
      </c>
      <c r="G61" s="278" t="s">
        <v>2075</v>
      </c>
      <c r="H61" s="278" t="s">
        <v>2076</v>
      </c>
      <c r="I61" s="278" t="s">
        <v>2077</v>
      </c>
      <c r="J61" s="279" t="s">
        <v>2078</v>
      </c>
      <c r="K61" s="275"/>
      <c r="L61" s="276"/>
      <c r="M61" s="276"/>
      <c r="N61" s="276"/>
      <c r="O61" s="276"/>
      <c r="P61" s="276"/>
      <c r="Q61" s="276"/>
      <c r="R61" s="276"/>
      <c r="S61" s="276"/>
      <c r="T61" s="275"/>
      <c r="U61" s="275"/>
      <c r="V61" s="275"/>
      <c r="W61" s="275"/>
      <c r="X61" s="275"/>
      <c r="Y61" s="275"/>
      <c r="Z61" s="275"/>
      <c r="AA61" s="275"/>
    </row>
    <row r="62" spans="1:27" ht="12.75" customHeight="1" x14ac:dyDescent="0.3">
      <c r="A62" s="280"/>
      <c r="B62" s="281">
        <v>2022</v>
      </c>
      <c r="C62" s="277" t="s">
        <v>2079</v>
      </c>
      <c r="D62" s="278" t="s">
        <v>2080</v>
      </c>
      <c r="E62" s="278" t="s">
        <v>2081</v>
      </c>
      <c r="F62" s="278" t="s">
        <v>2082</v>
      </c>
      <c r="G62" s="278" t="s">
        <v>2083</v>
      </c>
      <c r="H62" s="278" t="s">
        <v>2084</v>
      </c>
      <c r="I62" s="278" t="s">
        <v>2085</v>
      </c>
      <c r="J62" s="279" t="s">
        <v>2086</v>
      </c>
      <c r="K62" s="275"/>
      <c r="L62" s="276"/>
      <c r="M62" s="276"/>
      <c r="N62" s="276"/>
      <c r="O62" s="276"/>
      <c r="P62" s="276"/>
      <c r="Q62" s="276"/>
      <c r="R62" s="276"/>
      <c r="S62" s="276"/>
      <c r="T62" s="275"/>
      <c r="U62" s="275"/>
      <c r="V62" s="275"/>
      <c r="W62" s="275"/>
      <c r="X62" s="275"/>
      <c r="Y62" s="275"/>
      <c r="Z62" s="275"/>
      <c r="AA62" s="275"/>
    </row>
    <row r="63" spans="1:27" ht="12.75" customHeight="1" x14ac:dyDescent="0.3">
      <c r="A63" s="282" t="s">
        <v>74</v>
      </c>
      <c r="B63" s="239" t="s">
        <v>11</v>
      </c>
      <c r="C63" s="272" t="s">
        <v>2087</v>
      </c>
      <c r="D63" s="273" t="s">
        <v>2088</v>
      </c>
      <c r="E63" s="273" t="s">
        <v>2089</v>
      </c>
      <c r="F63" s="273" t="s">
        <v>2090</v>
      </c>
      <c r="G63" s="273" t="s">
        <v>2091</v>
      </c>
      <c r="H63" s="273" t="s">
        <v>2092</v>
      </c>
      <c r="I63" s="273" t="s">
        <v>2093</v>
      </c>
      <c r="J63" s="274" t="s">
        <v>2094</v>
      </c>
      <c r="K63" s="275"/>
      <c r="L63" s="276"/>
      <c r="M63" s="276"/>
      <c r="N63" s="276"/>
      <c r="O63" s="276"/>
      <c r="P63" s="276"/>
      <c r="Q63" s="276"/>
      <c r="R63" s="276"/>
      <c r="S63" s="276"/>
      <c r="T63" s="275"/>
      <c r="U63" s="275"/>
      <c r="V63" s="275"/>
      <c r="W63" s="275"/>
      <c r="X63" s="275"/>
      <c r="Y63" s="275"/>
      <c r="Z63" s="275"/>
      <c r="AA63" s="275"/>
    </row>
    <row r="64" spans="1:27" ht="12.75" customHeight="1" x14ac:dyDescent="0.3">
      <c r="A64" s="280"/>
      <c r="B64" s="240" t="s">
        <v>10</v>
      </c>
      <c r="C64" s="277" t="s">
        <v>2095</v>
      </c>
      <c r="D64" s="278" t="s">
        <v>2096</v>
      </c>
      <c r="E64" s="278" t="s">
        <v>2097</v>
      </c>
      <c r="F64" s="278" t="s">
        <v>2098</v>
      </c>
      <c r="G64" s="278" t="s">
        <v>2091</v>
      </c>
      <c r="H64" s="278" t="s">
        <v>2092</v>
      </c>
      <c r="I64" s="278" t="s">
        <v>1837</v>
      </c>
      <c r="J64" s="279" t="s">
        <v>2099</v>
      </c>
      <c r="K64" s="275"/>
      <c r="L64" s="276"/>
      <c r="M64" s="276"/>
      <c r="N64" s="276"/>
      <c r="O64" s="276"/>
      <c r="P64" s="276"/>
      <c r="Q64" s="276"/>
      <c r="R64" s="276"/>
      <c r="S64" s="276"/>
      <c r="T64" s="275"/>
      <c r="U64" s="275"/>
      <c r="V64" s="275"/>
      <c r="W64" s="275"/>
      <c r="X64" s="275"/>
      <c r="Y64" s="275"/>
      <c r="Z64" s="275"/>
      <c r="AA64" s="275"/>
    </row>
    <row r="65" spans="1:19" ht="12.75" customHeight="1" x14ac:dyDescent="0.3">
      <c r="A65" s="280"/>
      <c r="B65" s="241" t="s">
        <v>8</v>
      </c>
      <c r="C65" s="277" t="s">
        <v>2100</v>
      </c>
      <c r="D65" s="278" t="s">
        <v>2101</v>
      </c>
      <c r="E65" s="278" t="s">
        <v>2102</v>
      </c>
      <c r="F65" s="278" t="s">
        <v>2103</v>
      </c>
      <c r="G65" s="278" t="s">
        <v>68</v>
      </c>
      <c r="H65" s="278" t="s">
        <v>68</v>
      </c>
      <c r="I65" s="278" t="s">
        <v>2104</v>
      </c>
      <c r="J65" s="279" t="s">
        <v>2105</v>
      </c>
      <c r="K65" s="275"/>
      <c r="L65" s="276"/>
      <c r="M65" s="276"/>
      <c r="N65" s="276"/>
      <c r="O65" s="276"/>
      <c r="P65" s="276"/>
      <c r="Q65" s="276"/>
      <c r="R65" s="276"/>
      <c r="S65" s="276"/>
    </row>
    <row r="66" spans="1:19" ht="12.75" customHeight="1" x14ac:dyDescent="0.3">
      <c r="A66" s="280"/>
      <c r="B66" s="242">
        <v>2021</v>
      </c>
      <c r="C66" s="277" t="s">
        <v>2106</v>
      </c>
      <c r="D66" s="278" t="s">
        <v>2107</v>
      </c>
      <c r="E66" s="278" t="s">
        <v>2108</v>
      </c>
      <c r="F66" s="278" t="s">
        <v>2109</v>
      </c>
      <c r="G66" s="278" t="s">
        <v>2110</v>
      </c>
      <c r="H66" s="278" t="s">
        <v>2111</v>
      </c>
      <c r="I66" s="278" t="s">
        <v>2112</v>
      </c>
      <c r="J66" s="279" t="s">
        <v>67</v>
      </c>
      <c r="K66" s="275"/>
      <c r="L66" s="276"/>
      <c r="M66" s="276"/>
      <c r="N66" s="276"/>
      <c r="O66" s="276"/>
      <c r="P66" s="276"/>
      <c r="Q66" s="276"/>
      <c r="R66" s="276"/>
      <c r="S66" s="276"/>
    </row>
    <row r="67" spans="1:19" ht="12.75" customHeight="1" x14ac:dyDescent="0.3">
      <c r="A67" s="280"/>
      <c r="B67" s="281">
        <v>2022</v>
      </c>
      <c r="C67" s="277" t="s">
        <v>2113</v>
      </c>
      <c r="D67" s="278" t="s">
        <v>2114</v>
      </c>
      <c r="E67" s="278" t="s">
        <v>2115</v>
      </c>
      <c r="F67" s="278" t="s">
        <v>2116</v>
      </c>
      <c r="G67" s="278" t="s">
        <v>67</v>
      </c>
      <c r="H67" s="278" t="s">
        <v>67</v>
      </c>
      <c r="I67" s="278" t="s">
        <v>2112</v>
      </c>
      <c r="J67" s="279" t="s">
        <v>67</v>
      </c>
      <c r="K67" s="275"/>
      <c r="L67" s="276"/>
      <c r="M67" s="276"/>
      <c r="N67" s="276"/>
      <c r="O67" s="276"/>
      <c r="P67" s="276"/>
      <c r="Q67" s="276"/>
      <c r="R67" s="276"/>
      <c r="S67" s="276"/>
    </row>
    <row r="68" spans="1:19" ht="12.75" customHeight="1" x14ac:dyDescent="0.3">
      <c r="A68" s="282" t="s">
        <v>75</v>
      </c>
      <c r="B68" s="239" t="s">
        <v>11</v>
      </c>
      <c r="C68" s="272" t="s">
        <v>2117</v>
      </c>
      <c r="D68" s="273" t="s">
        <v>2118</v>
      </c>
      <c r="E68" s="273" t="s">
        <v>2119</v>
      </c>
      <c r="F68" s="273" t="s">
        <v>2120</v>
      </c>
      <c r="G68" s="273" t="s">
        <v>2121</v>
      </c>
      <c r="H68" s="273" t="s">
        <v>2122</v>
      </c>
      <c r="I68" s="273" t="s">
        <v>2057</v>
      </c>
      <c r="J68" s="274" t="s">
        <v>2123</v>
      </c>
      <c r="K68" s="275"/>
      <c r="L68" s="276"/>
      <c r="M68" s="276"/>
      <c r="N68" s="276"/>
      <c r="O68" s="276"/>
      <c r="P68" s="276"/>
      <c r="Q68" s="276"/>
      <c r="R68" s="276"/>
      <c r="S68" s="276"/>
    </row>
    <row r="69" spans="1:19" ht="12.75" customHeight="1" x14ac:dyDescent="0.3">
      <c r="A69" s="280"/>
      <c r="B69" s="240" t="s">
        <v>10</v>
      </c>
      <c r="C69" s="277" t="s">
        <v>2124</v>
      </c>
      <c r="D69" s="278" t="s">
        <v>2125</v>
      </c>
      <c r="E69" s="278" t="s">
        <v>2126</v>
      </c>
      <c r="F69" s="278" t="s">
        <v>2127</v>
      </c>
      <c r="G69" s="278" t="s">
        <v>2128</v>
      </c>
      <c r="H69" s="278" t="s">
        <v>2129</v>
      </c>
      <c r="I69" s="278" t="s">
        <v>2130</v>
      </c>
      <c r="J69" s="279" t="s">
        <v>2131</v>
      </c>
      <c r="K69" s="275"/>
      <c r="L69" s="276"/>
      <c r="M69" s="276"/>
      <c r="N69" s="276"/>
      <c r="O69" s="276"/>
      <c r="P69" s="276"/>
      <c r="Q69" s="276"/>
      <c r="R69" s="276"/>
      <c r="S69" s="276"/>
    </row>
    <row r="70" spans="1:19" ht="12.75" customHeight="1" x14ac:dyDescent="0.3">
      <c r="A70" s="280"/>
      <c r="B70" s="241" t="s">
        <v>8</v>
      </c>
      <c r="C70" s="277" t="s">
        <v>2132</v>
      </c>
      <c r="D70" s="278" t="s">
        <v>2133</v>
      </c>
      <c r="E70" s="278" t="s">
        <v>2134</v>
      </c>
      <c r="F70" s="278" t="s">
        <v>2135</v>
      </c>
      <c r="G70" s="278" t="s">
        <v>2136</v>
      </c>
      <c r="H70" s="278" t="s">
        <v>2137</v>
      </c>
      <c r="I70" s="278" t="s">
        <v>2138</v>
      </c>
      <c r="J70" s="279" t="s">
        <v>2139</v>
      </c>
      <c r="K70" s="275"/>
      <c r="L70" s="276"/>
      <c r="M70" s="276"/>
      <c r="N70" s="276"/>
      <c r="O70" s="276"/>
      <c r="P70" s="276"/>
      <c r="Q70" s="276"/>
      <c r="R70" s="276"/>
      <c r="S70" s="276"/>
    </row>
    <row r="71" spans="1:19" ht="12.75" customHeight="1" x14ac:dyDescent="0.3">
      <c r="A71" s="280"/>
      <c r="B71" s="242">
        <v>2021</v>
      </c>
      <c r="C71" s="277" t="s">
        <v>2140</v>
      </c>
      <c r="D71" s="278" t="s">
        <v>2141</v>
      </c>
      <c r="E71" s="278" t="s">
        <v>2142</v>
      </c>
      <c r="F71" s="278" t="s">
        <v>2143</v>
      </c>
      <c r="G71" s="278" t="s">
        <v>68</v>
      </c>
      <c r="H71" s="278" t="s">
        <v>67</v>
      </c>
      <c r="I71" s="278" t="s">
        <v>2144</v>
      </c>
      <c r="J71" s="279" t="s">
        <v>2145</v>
      </c>
      <c r="K71" s="275"/>
      <c r="L71" s="276"/>
      <c r="M71" s="276"/>
      <c r="N71" s="276"/>
      <c r="O71" s="276"/>
      <c r="P71" s="276"/>
      <c r="Q71" s="276"/>
      <c r="R71" s="276"/>
      <c r="S71" s="276"/>
    </row>
    <row r="72" spans="1:19" ht="12.75" customHeight="1" x14ac:dyDescent="0.3">
      <c r="A72" s="280"/>
      <c r="B72" s="281">
        <v>2022</v>
      </c>
      <c r="C72" s="277" t="s">
        <v>2146</v>
      </c>
      <c r="D72" s="278" t="s">
        <v>2147</v>
      </c>
      <c r="E72" s="278" t="s">
        <v>2148</v>
      </c>
      <c r="F72" s="278" t="s">
        <v>2149</v>
      </c>
      <c r="G72" s="278" t="s">
        <v>68</v>
      </c>
      <c r="H72" s="278" t="s">
        <v>67</v>
      </c>
      <c r="I72" s="278" t="s">
        <v>2085</v>
      </c>
      <c r="J72" s="279" t="s">
        <v>2150</v>
      </c>
      <c r="K72" s="275"/>
      <c r="L72" s="276"/>
      <c r="M72" s="276"/>
      <c r="N72" s="276"/>
      <c r="O72" s="276"/>
      <c r="P72" s="276"/>
      <c r="Q72" s="276"/>
      <c r="R72" s="276"/>
      <c r="S72" s="276"/>
    </row>
    <row r="73" spans="1:19" ht="12.75" customHeight="1" x14ac:dyDescent="0.3">
      <c r="A73" s="282" t="s">
        <v>76</v>
      </c>
      <c r="B73" s="239" t="s">
        <v>11</v>
      </c>
      <c r="C73" s="272" t="s">
        <v>2151</v>
      </c>
      <c r="D73" s="273" t="s">
        <v>2152</v>
      </c>
      <c r="E73" s="273" t="s">
        <v>2153</v>
      </c>
      <c r="F73" s="273" t="s">
        <v>2154</v>
      </c>
      <c r="G73" s="273" t="s">
        <v>2155</v>
      </c>
      <c r="H73" s="273" t="s">
        <v>2156</v>
      </c>
      <c r="I73" s="273" t="s">
        <v>2157</v>
      </c>
      <c r="J73" s="274" t="s">
        <v>2158</v>
      </c>
      <c r="K73" s="275"/>
      <c r="L73" s="276"/>
      <c r="M73" s="276"/>
      <c r="N73" s="276"/>
      <c r="O73" s="276"/>
      <c r="P73" s="276"/>
      <c r="Q73" s="276"/>
      <c r="R73" s="276"/>
      <c r="S73" s="276"/>
    </row>
    <row r="74" spans="1:19" ht="12.75" customHeight="1" x14ac:dyDescent="0.3">
      <c r="A74" s="280"/>
      <c r="B74" s="240" t="s">
        <v>10</v>
      </c>
      <c r="C74" s="277" t="s">
        <v>2159</v>
      </c>
      <c r="D74" s="278" t="s">
        <v>2160</v>
      </c>
      <c r="E74" s="278" t="s">
        <v>2161</v>
      </c>
      <c r="F74" s="278" t="s">
        <v>2162</v>
      </c>
      <c r="G74" s="278" t="s">
        <v>2163</v>
      </c>
      <c r="H74" s="278" t="s">
        <v>2164</v>
      </c>
      <c r="I74" s="278" t="s">
        <v>2165</v>
      </c>
      <c r="J74" s="279" t="s">
        <v>2166</v>
      </c>
      <c r="K74" s="275"/>
      <c r="L74" s="276"/>
      <c r="M74" s="276"/>
      <c r="N74" s="276"/>
      <c r="O74" s="276"/>
      <c r="P74" s="276"/>
      <c r="Q74" s="276"/>
      <c r="R74" s="276"/>
      <c r="S74" s="276"/>
    </row>
    <row r="75" spans="1:19" ht="12.75" customHeight="1" x14ac:dyDescent="0.3">
      <c r="A75" s="280"/>
      <c r="B75" s="241" t="s">
        <v>8</v>
      </c>
      <c r="C75" s="277" t="s">
        <v>2167</v>
      </c>
      <c r="D75" s="278" t="s">
        <v>2168</v>
      </c>
      <c r="E75" s="278" t="s">
        <v>2169</v>
      </c>
      <c r="F75" s="278" t="s">
        <v>2170</v>
      </c>
      <c r="G75" s="278" t="s">
        <v>68</v>
      </c>
      <c r="H75" s="278" t="s">
        <v>68</v>
      </c>
      <c r="I75" s="278" t="s">
        <v>2171</v>
      </c>
      <c r="J75" s="279" t="s">
        <v>2172</v>
      </c>
      <c r="K75" s="275"/>
      <c r="L75" s="276"/>
      <c r="M75" s="276"/>
      <c r="N75" s="276"/>
      <c r="O75" s="276"/>
      <c r="P75" s="276"/>
      <c r="Q75" s="276"/>
      <c r="R75" s="276"/>
      <c r="S75" s="276"/>
    </row>
    <row r="76" spans="1:19" ht="12.75" customHeight="1" x14ac:dyDescent="0.3">
      <c r="A76" s="280"/>
      <c r="B76" s="242">
        <v>2021</v>
      </c>
      <c r="C76" s="277" t="s">
        <v>2173</v>
      </c>
      <c r="D76" s="278" t="s">
        <v>2174</v>
      </c>
      <c r="E76" s="278" t="s">
        <v>2175</v>
      </c>
      <c r="F76" s="278" t="s">
        <v>2176</v>
      </c>
      <c r="G76" s="278" t="s">
        <v>2177</v>
      </c>
      <c r="H76" s="278" t="s">
        <v>2178</v>
      </c>
      <c r="I76" s="278" t="s">
        <v>2179</v>
      </c>
      <c r="J76" s="279" t="s">
        <v>2180</v>
      </c>
      <c r="K76" s="275"/>
      <c r="L76" s="276"/>
      <c r="M76" s="276"/>
      <c r="N76" s="276"/>
      <c r="O76" s="276"/>
      <c r="P76" s="276"/>
      <c r="Q76" s="276"/>
      <c r="R76" s="276"/>
      <c r="S76" s="276"/>
    </row>
    <row r="77" spans="1:19" ht="12.75" customHeight="1" x14ac:dyDescent="0.3">
      <c r="A77" s="280"/>
      <c r="B77" s="281">
        <v>2022</v>
      </c>
      <c r="C77" s="277" t="s">
        <v>2181</v>
      </c>
      <c r="D77" s="278" t="s">
        <v>2182</v>
      </c>
      <c r="E77" s="278" t="s">
        <v>2183</v>
      </c>
      <c r="F77" s="278" t="s">
        <v>1876</v>
      </c>
      <c r="G77" s="278" t="s">
        <v>2184</v>
      </c>
      <c r="H77" s="278" t="s">
        <v>2185</v>
      </c>
      <c r="I77" s="278" t="s">
        <v>2186</v>
      </c>
      <c r="J77" s="279" t="s">
        <v>2187</v>
      </c>
      <c r="K77" s="275"/>
      <c r="L77" s="276"/>
      <c r="M77" s="276"/>
      <c r="N77" s="276"/>
      <c r="O77" s="276"/>
      <c r="P77" s="276"/>
      <c r="Q77" s="276"/>
      <c r="R77" s="276"/>
      <c r="S77" s="276"/>
    </row>
    <row r="78" spans="1:19" ht="12.75" customHeight="1" x14ac:dyDescent="0.3">
      <c r="A78" s="282" t="s">
        <v>77</v>
      </c>
      <c r="B78" s="239" t="s">
        <v>11</v>
      </c>
      <c r="C78" s="272" t="s">
        <v>2188</v>
      </c>
      <c r="D78" s="273" t="s">
        <v>2189</v>
      </c>
      <c r="E78" s="273" t="s">
        <v>2190</v>
      </c>
      <c r="F78" s="273" t="s">
        <v>2191</v>
      </c>
      <c r="G78" s="273" t="s">
        <v>2192</v>
      </c>
      <c r="H78" s="273" t="s">
        <v>2193</v>
      </c>
      <c r="I78" s="273" t="s">
        <v>1890</v>
      </c>
      <c r="J78" s="274" t="s">
        <v>2194</v>
      </c>
      <c r="K78" s="275"/>
      <c r="L78" s="276"/>
      <c r="M78" s="276"/>
      <c r="N78" s="276"/>
      <c r="O78" s="276"/>
      <c r="P78" s="276"/>
      <c r="Q78" s="276"/>
      <c r="R78" s="276"/>
      <c r="S78" s="276"/>
    </row>
    <row r="79" spans="1:19" ht="12.75" customHeight="1" x14ac:dyDescent="0.3">
      <c r="A79" s="280"/>
      <c r="B79" s="240" t="s">
        <v>10</v>
      </c>
      <c r="C79" s="277" t="s">
        <v>2195</v>
      </c>
      <c r="D79" s="278" t="s">
        <v>2196</v>
      </c>
      <c r="E79" s="278" t="s">
        <v>2197</v>
      </c>
      <c r="F79" s="278" t="s">
        <v>2198</v>
      </c>
      <c r="G79" s="278" t="s">
        <v>2199</v>
      </c>
      <c r="H79" s="278" t="s">
        <v>2193</v>
      </c>
      <c r="I79" s="278" t="s">
        <v>2200</v>
      </c>
      <c r="J79" s="279" t="s">
        <v>2150</v>
      </c>
      <c r="K79" s="275"/>
      <c r="L79" s="276"/>
      <c r="M79" s="276"/>
      <c r="N79" s="276"/>
      <c r="O79" s="276"/>
      <c r="P79" s="276"/>
      <c r="Q79" s="276"/>
      <c r="R79" s="276"/>
      <c r="S79" s="276"/>
    </row>
    <row r="80" spans="1:19" ht="12.75" customHeight="1" x14ac:dyDescent="0.3">
      <c r="A80" s="280"/>
      <c r="B80" s="241" t="s">
        <v>8</v>
      </c>
      <c r="C80" s="277" t="s">
        <v>2201</v>
      </c>
      <c r="D80" s="278" t="s">
        <v>2202</v>
      </c>
      <c r="E80" s="278" t="s">
        <v>2203</v>
      </c>
      <c r="F80" s="278" t="s">
        <v>2204</v>
      </c>
      <c r="G80" s="278" t="s">
        <v>2205</v>
      </c>
      <c r="H80" s="278" t="s">
        <v>67</v>
      </c>
      <c r="I80" s="278" t="s">
        <v>2206</v>
      </c>
      <c r="J80" s="279" t="s">
        <v>2207</v>
      </c>
      <c r="K80" s="275"/>
      <c r="L80" s="276"/>
      <c r="M80" s="276"/>
      <c r="N80" s="276"/>
      <c r="O80" s="276"/>
      <c r="P80" s="276"/>
      <c r="Q80" s="276"/>
      <c r="R80" s="276"/>
      <c r="S80" s="276"/>
    </row>
    <row r="81" spans="1:27" ht="12.75" customHeight="1" x14ac:dyDescent="0.3">
      <c r="A81" s="280"/>
      <c r="B81" s="242">
        <v>2021</v>
      </c>
      <c r="C81" s="277" t="s">
        <v>2208</v>
      </c>
      <c r="D81" s="278" t="s">
        <v>2209</v>
      </c>
      <c r="E81" s="278" t="s">
        <v>2210</v>
      </c>
      <c r="F81" s="278" t="s">
        <v>2211</v>
      </c>
      <c r="G81" s="278" t="s">
        <v>68</v>
      </c>
      <c r="H81" s="278" t="s">
        <v>67</v>
      </c>
      <c r="I81" s="278" t="s">
        <v>2212</v>
      </c>
      <c r="J81" s="279" t="s">
        <v>2213</v>
      </c>
      <c r="K81" s="275"/>
      <c r="L81" s="276"/>
      <c r="M81" s="276"/>
      <c r="N81" s="276"/>
      <c r="O81" s="276"/>
      <c r="P81" s="276"/>
      <c r="Q81" s="276"/>
      <c r="R81" s="276"/>
      <c r="S81" s="276"/>
      <c r="T81" s="275"/>
      <c r="U81" s="275"/>
      <c r="V81" s="275"/>
      <c r="W81" s="275"/>
      <c r="X81" s="275"/>
      <c r="Y81" s="275"/>
      <c r="Z81" s="275"/>
      <c r="AA81" s="275"/>
    </row>
    <row r="82" spans="1:27" ht="12.75" customHeight="1" x14ac:dyDescent="0.3">
      <c r="A82" s="280"/>
      <c r="B82" s="281">
        <v>2022</v>
      </c>
      <c r="C82" s="277" t="s">
        <v>2214</v>
      </c>
      <c r="D82" s="278" t="s">
        <v>2215</v>
      </c>
      <c r="E82" s="278" t="s">
        <v>1822</v>
      </c>
      <c r="F82" s="278" t="s">
        <v>2198</v>
      </c>
      <c r="G82" s="278" t="s">
        <v>68</v>
      </c>
      <c r="H82" s="278" t="s">
        <v>67</v>
      </c>
      <c r="I82" s="278" t="s">
        <v>2216</v>
      </c>
      <c r="J82" s="279" t="s">
        <v>2217</v>
      </c>
      <c r="K82" s="275"/>
      <c r="L82" s="276"/>
      <c r="M82" s="276"/>
      <c r="N82" s="276"/>
      <c r="O82" s="276"/>
      <c r="P82" s="276"/>
      <c r="Q82" s="276"/>
      <c r="R82" s="276"/>
      <c r="S82" s="276"/>
      <c r="T82" s="275"/>
      <c r="U82" s="275"/>
      <c r="V82" s="275"/>
      <c r="W82" s="275"/>
      <c r="X82" s="275"/>
      <c r="Y82" s="275"/>
      <c r="Z82" s="275"/>
      <c r="AA82" s="275"/>
    </row>
    <row r="83" spans="1:27" ht="12.75" customHeight="1" x14ac:dyDescent="0.3">
      <c r="A83" s="282" t="s">
        <v>78</v>
      </c>
      <c r="B83" s="239" t="s">
        <v>11</v>
      </c>
      <c r="C83" s="272" t="s">
        <v>2218</v>
      </c>
      <c r="D83" s="273" t="s">
        <v>2219</v>
      </c>
      <c r="E83" s="273" t="s">
        <v>2220</v>
      </c>
      <c r="F83" s="273" t="s">
        <v>2221</v>
      </c>
      <c r="G83" s="273" t="s">
        <v>2222</v>
      </c>
      <c r="H83" s="273" t="s">
        <v>2223</v>
      </c>
      <c r="I83" s="273" t="s">
        <v>2224</v>
      </c>
      <c r="J83" s="274" t="s">
        <v>2225</v>
      </c>
      <c r="K83" s="275"/>
      <c r="L83" s="276"/>
      <c r="M83" s="276"/>
      <c r="N83" s="276"/>
      <c r="O83" s="276"/>
      <c r="P83" s="276"/>
      <c r="Q83" s="276"/>
      <c r="R83" s="276"/>
      <c r="S83" s="276"/>
      <c r="T83" s="275"/>
      <c r="U83" s="275"/>
      <c r="V83" s="275"/>
      <c r="W83" s="275"/>
      <c r="X83" s="275"/>
      <c r="Y83" s="275"/>
      <c r="Z83" s="275"/>
      <c r="AA83" s="275"/>
    </row>
    <row r="84" spans="1:27" ht="12.75" customHeight="1" x14ac:dyDescent="0.3">
      <c r="A84" s="280"/>
      <c r="B84" s="240" t="s">
        <v>10</v>
      </c>
      <c r="C84" s="277" t="s">
        <v>2226</v>
      </c>
      <c r="D84" s="278" t="s">
        <v>2227</v>
      </c>
      <c r="E84" s="278" t="s">
        <v>2228</v>
      </c>
      <c r="F84" s="278" t="s">
        <v>2229</v>
      </c>
      <c r="G84" s="278" t="s">
        <v>2230</v>
      </c>
      <c r="H84" s="278" t="s">
        <v>2231</v>
      </c>
      <c r="I84" s="278" t="s">
        <v>2232</v>
      </c>
      <c r="J84" s="279" t="s">
        <v>2233</v>
      </c>
      <c r="K84" s="275"/>
      <c r="L84" s="276"/>
      <c r="M84" s="276"/>
      <c r="N84" s="276"/>
      <c r="O84" s="276"/>
      <c r="P84" s="276"/>
      <c r="Q84" s="276"/>
      <c r="R84" s="276"/>
      <c r="S84" s="276"/>
      <c r="T84" s="275"/>
      <c r="U84" s="275"/>
      <c r="V84" s="275"/>
      <c r="W84" s="275"/>
      <c r="X84" s="275"/>
      <c r="Y84" s="275"/>
      <c r="Z84" s="275"/>
      <c r="AA84" s="275"/>
    </row>
    <row r="85" spans="1:27" ht="12.75" customHeight="1" x14ac:dyDescent="0.3">
      <c r="A85" s="280"/>
      <c r="B85" s="241" t="s">
        <v>8</v>
      </c>
      <c r="C85" s="277" t="s">
        <v>2234</v>
      </c>
      <c r="D85" s="278" t="s">
        <v>2235</v>
      </c>
      <c r="E85" s="278" t="s">
        <v>2236</v>
      </c>
      <c r="F85" s="278" t="s">
        <v>2112</v>
      </c>
      <c r="G85" s="278" t="s">
        <v>2237</v>
      </c>
      <c r="H85" s="278" t="s">
        <v>2238</v>
      </c>
      <c r="I85" s="278" t="s">
        <v>2239</v>
      </c>
      <c r="J85" s="279" t="s">
        <v>2240</v>
      </c>
      <c r="K85" s="275"/>
      <c r="L85" s="276"/>
      <c r="M85" s="276"/>
      <c r="N85" s="276"/>
      <c r="O85" s="276"/>
      <c r="P85" s="276"/>
      <c r="Q85" s="276"/>
      <c r="R85" s="276"/>
      <c r="S85" s="276"/>
      <c r="T85" s="275"/>
      <c r="U85" s="275"/>
      <c r="V85" s="275"/>
      <c r="W85" s="275"/>
      <c r="X85" s="275"/>
      <c r="Y85" s="275"/>
      <c r="Z85" s="275"/>
      <c r="AA85" s="275"/>
    </row>
    <row r="86" spans="1:27" ht="12.75" customHeight="1" x14ac:dyDescent="0.3">
      <c r="A86" s="280"/>
      <c r="B86" s="242">
        <v>2021</v>
      </c>
      <c r="C86" s="277" t="s">
        <v>2241</v>
      </c>
      <c r="D86" s="278" t="s">
        <v>2242</v>
      </c>
      <c r="E86" s="278" t="s">
        <v>2243</v>
      </c>
      <c r="F86" s="278" t="s">
        <v>2244</v>
      </c>
      <c r="G86" s="278" t="s">
        <v>2245</v>
      </c>
      <c r="H86" s="278" t="s">
        <v>2246</v>
      </c>
      <c r="I86" s="278" t="s">
        <v>2247</v>
      </c>
      <c r="J86" s="279" t="s">
        <v>1817</v>
      </c>
      <c r="K86" s="275"/>
      <c r="L86" s="276"/>
      <c r="M86" s="276"/>
      <c r="N86" s="276"/>
      <c r="O86" s="276"/>
      <c r="P86" s="276"/>
      <c r="Q86" s="276"/>
      <c r="R86" s="276"/>
      <c r="S86" s="276"/>
      <c r="T86" s="275"/>
      <c r="U86" s="275"/>
      <c r="V86" s="275"/>
      <c r="W86" s="275"/>
      <c r="X86" s="275"/>
      <c r="Y86" s="275"/>
      <c r="Z86" s="275"/>
      <c r="AA86" s="275"/>
    </row>
    <row r="87" spans="1:27" ht="12.75" customHeight="1" x14ac:dyDescent="0.3">
      <c r="A87" s="280"/>
      <c r="B87" s="281">
        <v>2022</v>
      </c>
      <c r="C87" s="277" t="s">
        <v>2248</v>
      </c>
      <c r="D87" s="278" t="s">
        <v>2249</v>
      </c>
      <c r="E87" s="278" t="s">
        <v>2250</v>
      </c>
      <c r="F87" s="278" t="s">
        <v>2251</v>
      </c>
      <c r="G87" s="278" t="s">
        <v>2252</v>
      </c>
      <c r="H87" s="278" t="s">
        <v>2253</v>
      </c>
      <c r="I87" s="278" t="s">
        <v>2254</v>
      </c>
      <c r="J87" s="279" t="s">
        <v>2255</v>
      </c>
      <c r="K87" s="275"/>
      <c r="L87" s="276"/>
      <c r="M87" s="276"/>
      <c r="N87" s="276"/>
      <c r="O87" s="276"/>
      <c r="P87" s="276"/>
      <c r="Q87" s="276"/>
      <c r="R87" s="276"/>
      <c r="S87" s="276"/>
      <c r="T87" s="275"/>
      <c r="U87" s="275"/>
      <c r="V87" s="275"/>
      <c r="W87" s="275"/>
      <c r="X87" s="275"/>
      <c r="Y87" s="275"/>
      <c r="Z87" s="275"/>
      <c r="AA87" s="275"/>
    </row>
    <row r="88" spans="1:27" ht="12.75" customHeight="1" x14ac:dyDescent="0.3">
      <c r="A88" s="262" t="s">
        <v>18</v>
      </c>
      <c r="B88" s="235" t="s">
        <v>11</v>
      </c>
      <c r="C88" s="566" t="s">
        <v>2256</v>
      </c>
      <c r="D88" s="567" t="s">
        <v>2257</v>
      </c>
      <c r="E88" s="567" t="s">
        <v>2258</v>
      </c>
      <c r="F88" s="567" t="s">
        <v>2259</v>
      </c>
      <c r="G88" s="567" t="s">
        <v>2260</v>
      </c>
      <c r="H88" s="567" t="s">
        <v>2261</v>
      </c>
      <c r="I88" s="567" t="s">
        <v>2262</v>
      </c>
      <c r="J88" s="568" t="s">
        <v>2263</v>
      </c>
      <c r="K88" s="256"/>
      <c r="L88" s="266"/>
      <c r="M88" s="266"/>
      <c r="N88" s="266"/>
      <c r="O88" s="266"/>
      <c r="P88" s="266"/>
      <c r="Q88" s="266"/>
      <c r="R88" s="266"/>
      <c r="S88" s="266"/>
      <c r="T88" s="255"/>
      <c r="U88" s="255"/>
      <c r="V88" s="255"/>
      <c r="W88" s="255"/>
      <c r="X88" s="255"/>
      <c r="Y88" s="255"/>
      <c r="Z88" s="255"/>
      <c r="AA88" s="255"/>
    </row>
    <row r="89" spans="1:27" ht="12.75" customHeight="1" x14ac:dyDescent="0.3">
      <c r="A89" s="267"/>
      <c r="B89" s="236" t="s">
        <v>10</v>
      </c>
      <c r="C89" s="569" t="s">
        <v>2264</v>
      </c>
      <c r="D89" s="570" t="s">
        <v>2265</v>
      </c>
      <c r="E89" s="570" t="s">
        <v>2266</v>
      </c>
      <c r="F89" s="570" t="s">
        <v>2267</v>
      </c>
      <c r="G89" s="570" t="s">
        <v>2268</v>
      </c>
      <c r="H89" s="570" t="s">
        <v>2269</v>
      </c>
      <c r="I89" s="570" t="s">
        <v>2270</v>
      </c>
      <c r="J89" s="571" t="s">
        <v>2271</v>
      </c>
      <c r="K89" s="256"/>
      <c r="L89" s="266"/>
      <c r="M89" s="266"/>
      <c r="N89" s="266"/>
      <c r="O89" s="266"/>
      <c r="P89" s="266"/>
      <c r="Q89" s="266"/>
      <c r="R89" s="266"/>
      <c r="S89" s="266"/>
      <c r="T89" s="255"/>
      <c r="U89" s="255"/>
      <c r="V89" s="255"/>
      <c r="W89" s="255"/>
      <c r="X89" s="255"/>
      <c r="Y89" s="255"/>
      <c r="Z89" s="255"/>
      <c r="AA89" s="255"/>
    </row>
    <row r="90" spans="1:27" ht="12.75" customHeight="1" x14ac:dyDescent="0.3">
      <c r="A90" s="267"/>
      <c r="B90" s="237" t="s">
        <v>8</v>
      </c>
      <c r="C90" s="569" t="s">
        <v>2272</v>
      </c>
      <c r="D90" s="570" t="s">
        <v>2273</v>
      </c>
      <c r="E90" s="570" t="s">
        <v>2274</v>
      </c>
      <c r="F90" s="570" t="s">
        <v>2275</v>
      </c>
      <c r="G90" s="570" t="s">
        <v>2276</v>
      </c>
      <c r="H90" s="570" t="s">
        <v>2277</v>
      </c>
      <c r="I90" s="570" t="s">
        <v>2278</v>
      </c>
      <c r="J90" s="571" t="s">
        <v>2279</v>
      </c>
      <c r="K90" s="256"/>
      <c r="L90" s="266"/>
      <c r="M90" s="266"/>
      <c r="N90" s="266"/>
      <c r="O90" s="266"/>
      <c r="P90" s="266"/>
      <c r="Q90" s="266"/>
      <c r="R90" s="266"/>
      <c r="S90" s="266"/>
      <c r="T90" s="255"/>
      <c r="U90" s="255"/>
      <c r="V90" s="255"/>
      <c r="W90" s="255"/>
      <c r="X90" s="255"/>
      <c r="Y90" s="255"/>
      <c r="Z90" s="255"/>
      <c r="AA90" s="255"/>
    </row>
    <row r="91" spans="1:27" ht="12.75" customHeight="1" x14ac:dyDescent="0.3">
      <c r="A91" s="267"/>
      <c r="B91" s="238">
        <v>2021</v>
      </c>
      <c r="C91" s="569" t="s">
        <v>2280</v>
      </c>
      <c r="D91" s="570" t="s">
        <v>2281</v>
      </c>
      <c r="E91" s="570" t="s">
        <v>2282</v>
      </c>
      <c r="F91" s="570" t="s">
        <v>2283</v>
      </c>
      <c r="G91" s="570" t="s">
        <v>2284</v>
      </c>
      <c r="H91" s="570" t="s">
        <v>2285</v>
      </c>
      <c r="I91" s="570" t="s">
        <v>2286</v>
      </c>
      <c r="J91" s="571" t="s">
        <v>2287</v>
      </c>
      <c r="K91" s="256"/>
      <c r="L91" s="266"/>
      <c r="M91" s="266"/>
      <c r="N91" s="266"/>
      <c r="O91" s="266"/>
      <c r="P91" s="266"/>
      <c r="Q91" s="266"/>
      <c r="R91" s="266"/>
      <c r="S91" s="266"/>
      <c r="T91" s="255"/>
      <c r="U91" s="255"/>
      <c r="V91" s="255"/>
      <c r="W91" s="255"/>
      <c r="X91" s="255"/>
      <c r="Y91" s="255"/>
      <c r="Z91" s="255"/>
      <c r="AA91" s="255"/>
    </row>
    <row r="92" spans="1:27" ht="12.75" customHeight="1" x14ac:dyDescent="0.3">
      <c r="A92" s="267"/>
      <c r="B92" s="271">
        <v>2022</v>
      </c>
      <c r="C92" s="569" t="s">
        <v>2288</v>
      </c>
      <c r="D92" s="570" t="s">
        <v>2273</v>
      </c>
      <c r="E92" s="570" t="s">
        <v>2289</v>
      </c>
      <c r="F92" s="570" t="s">
        <v>2290</v>
      </c>
      <c r="G92" s="570" t="s">
        <v>2291</v>
      </c>
      <c r="H92" s="570" t="s">
        <v>2292</v>
      </c>
      <c r="I92" s="570" t="s">
        <v>2293</v>
      </c>
      <c r="J92" s="571" t="s">
        <v>2294</v>
      </c>
      <c r="K92" s="256"/>
      <c r="L92" s="266"/>
      <c r="M92" s="266"/>
      <c r="N92" s="266"/>
      <c r="O92" s="266"/>
      <c r="P92" s="266"/>
      <c r="Q92" s="266"/>
      <c r="R92" s="266"/>
      <c r="S92" s="266"/>
      <c r="T92" s="255"/>
      <c r="U92" s="255"/>
      <c r="V92" s="255"/>
      <c r="W92" s="255"/>
      <c r="X92" s="255"/>
      <c r="Y92" s="255"/>
      <c r="Z92" s="255"/>
      <c r="AA92" s="255"/>
    </row>
    <row r="93" spans="1:27" ht="12.75" customHeight="1" x14ac:dyDescent="0.3">
      <c r="A93" s="282" t="s">
        <v>79</v>
      </c>
      <c r="B93" s="239" t="s">
        <v>11</v>
      </c>
      <c r="C93" s="272" t="s">
        <v>2295</v>
      </c>
      <c r="D93" s="273" t="s">
        <v>1976</v>
      </c>
      <c r="E93" s="273" t="s">
        <v>2296</v>
      </c>
      <c r="F93" s="273" t="s">
        <v>2297</v>
      </c>
      <c r="G93" s="273" t="s">
        <v>2298</v>
      </c>
      <c r="H93" s="273" t="s">
        <v>2299</v>
      </c>
      <c r="I93" s="273" t="s">
        <v>2300</v>
      </c>
      <c r="J93" s="274" t="s">
        <v>2301</v>
      </c>
      <c r="K93" s="275"/>
      <c r="L93" s="276"/>
      <c r="M93" s="276"/>
      <c r="N93" s="276"/>
      <c r="O93" s="276"/>
      <c r="P93" s="276"/>
      <c r="Q93" s="276"/>
      <c r="R93" s="276"/>
      <c r="S93" s="276"/>
      <c r="T93" s="275"/>
      <c r="U93" s="275"/>
      <c r="V93" s="275"/>
      <c r="W93" s="275"/>
      <c r="X93" s="275"/>
      <c r="Y93" s="275"/>
      <c r="Z93" s="275"/>
      <c r="AA93" s="275"/>
    </row>
    <row r="94" spans="1:27" ht="12.75" customHeight="1" x14ac:dyDescent="0.3">
      <c r="A94" s="283"/>
      <c r="B94" s="240" t="s">
        <v>10</v>
      </c>
      <c r="C94" s="277" t="s">
        <v>2302</v>
      </c>
      <c r="D94" s="278" t="s">
        <v>2303</v>
      </c>
      <c r="E94" s="278" t="s">
        <v>2304</v>
      </c>
      <c r="F94" s="278" t="s">
        <v>1819</v>
      </c>
      <c r="G94" s="278" t="s">
        <v>2305</v>
      </c>
      <c r="H94" s="278" t="s">
        <v>2306</v>
      </c>
      <c r="I94" s="278" t="s">
        <v>2307</v>
      </c>
      <c r="J94" s="279" t="s">
        <v>2308</v>
      </c>
      <c r="K94" s="275"/>
      <c r="L94" s="276"/>
      <c r="M94" s="276"/>
      <c r="N94" s="276"/>
      <c r="O94" s="276"/>
      <c r="P94" s="276"/>
      <c r="Q94" s="276"/>
      <c r="R94" s="276"/>
      <c r="S94" s="276"/>
      <c r="T94" s="275"/>
      <c r="U94" s="275"/>
      <c r="V94" s="275"/>
      <c r="W94" s="275"/>
      <c r="X94" s="275"/>
      <c r="Y94" s="275"/>
      <c r="Z94" s="275"/>
      <c r="AA94" s="275"/>
    </row>
    <row r="95" spans="1:27" ht="12.75" customHeight="1" x14ac:dyDescent="0.3">
      <c r="A95" s="280"/>
      <c r="B95" s="241" t="s">
        <v>8</v>
      </c>
      <c r="C95" s="277" t="s">
        <v>2309</v>
      </c>
      <c r="D95" s="278" t="s">
        <v>2310</v>
      </c>
      <c r="E95" s="278" t="s">
        <v>2311</v>
      </c>
      <c r="F95" s="278" t="s">
        <v>2312</v>
      </c>
      <c r="G95" s="278" t="s">
        <v>2313</v>
      </c>
      <c r="H95" s="278" t="s">
        <v>68</v>
      </c>
      <c r="I95" s="278" t="s">
        <v>2314</v>
      </c>
      <c r="J95" s="279" t="s">
        <v>2315</v>
      </c>
      <c r="K95" s="275"/>
      <c r="L95" s="276"/>
      <c r="M95" s="276"/>
      <c r="N95" s="276"/>
      <c r="O95" s="276"/>
      <c r="P95" s="276"/>
      <c r="Q95" s="276"/>
      <c r="R95" s="276"/>
      <c r="S95" s="276"/>
      <c r="T95" s="275"/>
      <c r="U95" s="275"/>
      <c r="V95" s="275"/>
      <c r="W95" s="275"/>
      <c r="X95" s="275"/>
      <c r="Y95" s="275"/>
      <c r="Z95" s="275"/>
      <c r="AA95" s="275"/>
    </row>
    <row r="96" spans="1:27" ht="12.75" customHeight="1" x14ac:dyDescent="0.3">
      <c r="A96" s="280"/>
      <c r="B96" s="242">
        <v>2021</v>
      </c>
      <c r="C96" s="277" t="s">
        <v>2316</v>
      </c>
      <c r="D96" s="278" t="s">
        <v>2317</v>
      </c>
      <c r="E96" s="278" t="s">
        <v>2318</v>
      </c>
      <c r="F96" s="278" t="s">
        <v>2319</v>
      </c>
      <c r="G96" s="278" t="s">
        <v>2320</v>
      </c>
      <c r="H96" s="278" t="s">
        <v>68</v>
      </c>
      <c r="I96" s="278" t="s">
        <v>2321</v>
      </c>
      <c r="J96" s="279" t="s">
        <v>2200</v>
      </c>
      <c r="K96" s="275"/>
      <c r="L96" s="276"/>
      <c r="M96" s="276"/>
      <c r="N96" s="276"/>
      <c r="O96" s="276"/>
      <c r="P96" s="276"/>
      <c r="Q96" s="276"/>
      <c r="R96" s="276"/>
      <c r="S96" s="276"/>
      <c r="T96" s="275"/>
      <c r="U96" s="275"/>
      <c r="V96" s="275"/>
      <c r="W96" s="275"/>
      <c r="X96" s="275"/>
      <c r="Y96" s="275"/>
      <c r="Z96" s="275"/>
      <c r="AA96" s="275"/>
    </row>
    <row r="97" spans="1:19" ht="12.75" customHeight="1" x14ac:dyDescent="0.3">
      <c r="A97" s="280"/>
      <c r="B97" s="281">
        <v>2022</v>
      </c>
      <c r="C97" s="277" t="s">
        <v>2322</v>
      </c>
      <c r="D97" s="278" t="s">
        <v>2323</v>
      </c>
      <c r="E97" s="278" t="s">
        <v>2324</v>
      </c>
      <c r="F97" s="278" t="s">
        <v>2325</v>
      </c>
      <c r="G97" s="278" t="s">
        <v>2326</v>
      </c>
      <c r="H97" s="278" t="s">
        <v>68</v>
      </c>
      <c r="I97" s="278" t="s">
        <v>2327</v>
      </c>
      <c r="J97" s="279" t="s">
        <v>2040</v>
      </c>
      <c r="K97" s="275"/>
      <c r="L97" s="276"/>
      <c r="M97" s="276"/>
      <c r="N97" s="276"/>
      <c r="O97" s="276"/>
      <c r="P97" s="276"/>
      <c r="Q97" s="276"/>
      <c r="R97" s="276"/>
      <c r="S97" s="276"/>
    </row>
    <row r="98" spans="1:19" ht="12.75" customHeight="1" x14ac:dyDescent="0.3">
      <c r="A98" s="282" t="s">
        <v>80</v>
      </c>
      <c r="B98" s="239" t="s">
        <v>11</v>
      </c>
      <c r="C98" s="272" t="s">
        <v>2328</v>
      </c>
      <c r="D98" s="273" t="s">
        <v>2329</v>
      </c>
      <c r="E98" s="273" t="s">
        <v>2330</v>
      </c>
      <c r="F98" s="273" t="s">
        <v>2331</v>
      </c>
      <c r="G98" s="273" t="s">
        <v>2332</v>
      </c>
      <c r="H98" s="273" t="s">
        <v>2333</v>
      </c>
      <c r="I98" s="273" t="s">
        <v>2334</v>
      </c>
      <c r="J98" s="274" t="s">
        <v>2335</v>
      </c>
      <c r="K98" s="275"/>
      <c r="L98" s="276"/>
      <c r="M98" s="276"/>
      <c r="N98" s="276"/>
      <c r="O98" s="276"/>
      <c r="P98" s="276"/>
      <c r="Q98" s="276"/>
      <c r="R98" s="276"/>
      <c r="S98" s="276"/>
    </row>
    <row r="99" spans="1:19" ht="12.75" customHeight="1" x14ac:dyDescent="0.3">
      <c r="A99" s="280"/>
      <c r="B99" s="240" t="s">
        <v>10</v>
      </c>
      <c r="C99" s="277" t="s">
        <v>2336</v>
      </c>
      <c r="D99" s="278" t="s">
        <v>2337</v>
      </c>
      <c r="E99" s="278" t="s">
        <v>2338</v>
      </c>
      <c r="F99" s="278" t="s">
        <v>2331</v>
      </c>
      <c r="G99" s="278" t="s">
        <v>2339</v>
      </c>
      <c r="H99" s="278" t="s">
        <v>2340</v>
      </c>
      <c r="I99" s="278" t="s">
        <v>2341</v>
      </c>
      <c r="J99" s="279" t="s">
        <v>2342</v>
      </c>
      <c r="K99" s="275"/>
      <c r="L99" s="276"/>
      <c r="M99" s="276"/>
      <c r="N99" s="276"/>
      <c r="O99" s="276"/>
      <c r="P99" s="276"/>
      <c r="Q99" s="276"/>
      <c r="R99" s="276"/>
      <c r="S99" s="276"/>
    </row>
    <row r="100" spans="1:19" ht="12.75" customHeight="1" x14ac:dyDescent="0.3">
      <c r="A100" s="280"/>
      <c r="B100" s="241" t="s">
        <v>8</v>
      </c>
      <c r="C100" s="277" t="s">
        <v>2343</v>
      </c>
      <c r="D100" s="278" t="s">
        <v>2344</v>
      </c>
      <c r="E100" s="278" t="s">
        <v>2345</v>
      </c>
      <c r="F100" s="278" t="s">
        <v>67</v>
      </c>
      <c r="G100" s="278" t="s">
        <v>68</v>
      </c>
      <c r="H100" s="278" t="s">
        <v>68</v>
      </c>
      <c r="I100" s="278" t="s">
        <v>2346</v>
      </c>
      <c r="J100" s="279" t="s">
        <v>1814</v>
      </c>
      <c r="K100" s="275"/>
      <c r="L100" s="276"/>
      <c r="M100" s="276"/>
      <c r="N100" s="276"/>
      <c r="O100" s="276"/>
      <c r="P100" s="276"/>
      <c r="Q100" s="276"/>
      <c r="R100" s="276"/>
      <c r="S100" s="276"/>
    </row>
    <row r="101" spans="1:19" ht="12.75" customHeight="1" x14ac:dyDescent="0.3">
      <c r="A101" s="280"/>
      <c r="B101" s="242">
        <v>2021</v>
      </c>
      <c r="C101" s="277" t="s">
        <v>2347</v>
      </c>
      <c r="D101" s="278" t="s">
        <v>2348</v>
      </c>
      <c r="E101" s="278" t="s">
        <v>2349</v>
      </c>
      <c r="F101" s="278" t="s">
        <v>67</v>
      </c>
      <c r="G101" s="278" t="s">
        <v>68</v>
      </c>
      <c r="H101" s="278" t="s">
        <v>68</v>
      </c>
      <c r="I101" s="278" t="s">
        <v>2350</v>
      </c>
      <c r="J101" s="279" t="s">
        <v>2351</v>
      </c>
      <c r="K101" s="275"/>
      <c r="L101" s="276"/>
      <c r="M101" s="276"/>
      <c r="N101" s="276"/>
      <c r="O101" s="276"/>
      <c r="P101" s="276"/>
      <c r="Q101" s="276"/>
      <c r="R101" s="276"/>
      <c r="S101" s="276"/>
    </row>
    <row r="102" spans="1:19" ht="12.75" customHeight="1" x14ac:dyDescent="0.3">
      <c r="A102" s="280"/>
      <c r="B102" s="281">
        <v>2022</v>
      </c>
      <c r="C102" s="277" t="s">
        <v>2352</v>
      </c>
      <c r="D102" s="278" t="s">
        <v>2353</v>
      </c>
      <c r="E102" s="278" t="s">
        <v>2354</v>
      </c>
      <c r="F102" s="278" t="s">
        <v>67</v>
      </c>
      <c r="G102" s="278" t="s">
        <v>68</v>
      </c>
      <c r="H102" s="278" t="s">
        <v>68</v>
      </c>
      <c r="I102" s="278" t="s">
        <v>2355</v>
      </c>
      <c r="J102" s="279" t="s">
        <v>1993</v>
      </c>
      <c r="K102" s="275"/>
      <c r="L102" s="276"/>
      <c r="M102" s="276"/>
      <c r="N102" s="276"/>
      <c r="O102" s="276"/>
      <c r="P102" s="276"/>
      <c r="Q102" s="276"/>
      <c r="R102" s="276"/>
      <c r="S102" s="276"/>
    </row>
    <row r="103" spans="1:19" ht="12.75" customHeight="1" x14ac:dyDescent="0.3">
      <c r="A103" s="282" t="s">
        <v>81</v>
      </c>
      <c r="B103" s="239" t="s">
        <v>11</v>
      </c>
      <c r="C103" s="272" t="s">
        <v>30</v>
      </c>
      <c r="D103" s="273" t="s">
        <v>2356</v>
      </c>
      <c r="E103" s="273" t="s">
        <v>2357</v>
      </c>
      <c r="F103" s="273" t="s">
        <v>2358</v>
      </c>
      <c r="G103" s="273" t="s">
        <v>2359</v>
      </c>
      <c r="H103" s="273" t="s">
        <v>2360</v>
      </c>
      <c r="I103" s="273" t="s">
        <v>2361</v>
      </c>
      <c r="J103" s="274" t="s">
        <v>2362</v>
      </c>
      <c r="K103" s="275"/>
      <c r="L103" s="276"/>
      <c r="M103" s="276"/>
      <c r="N103" s="276"/>
      <c r="O103" s="276"/>
      <c r="P103" s="276"/>
      <c r="Q103" s="276"/>
      <c r="R103" s="276"/>
      <c r="S103" s="276"/>
    </row>
    <row r="104" spans="1:19" ht="12.75" customHeight="1" x14ac:dyDescent="0.3">
      <c r="A104" s="280"/>
      <c r="B104" s="240" t="s">
        <v>10</v>
      </c>
      <c r="C104" s="277" t="s">
        <v>2363</v>
      </c>
      <c r="D104" s="278" t="s">
        <v>2364</v>
      </c>
      <c r="E104" s="278" t="s">
        <v>2365</v>
      </c>
      <c r="F104" s="278" t="s">
        <v>2366</v>
      </c>
      <c r="G104" s="278" t="s">
        <v>2359</v>
      </c>
      <c r="H104" s="278" t="s">
        <v>2360</v>
      </c>
      <c r="I104" s="278" t="s">
        <v>2367</v>
      </c>
      <c r="J104" s="279" t="s">
        <v>2368</v>
      </c>
      <c r="K104" s="275"/>
      <c r="L104" s="276"/>
      <c r="M104" s="276"/>
      <c r="N104" s="276"/>
      <c r="O104" s="276"/>
      <c r="P104" s="276"/>
      <c r="Q104" s="276"/>
      <c r="R104" s="276"/>
      <c r="S104" s="276"/>
    </row>
    <row r="105" spans="1:19" ht="12.75" customHeight="1" x14ac:dyDescent="0.3">
      <c r="A105" s="280"/>
      <c r="B105" s="241" t="s">
        <v>8</v>
      </c>
      <c r="C105" s="277" t="s">
        <v>2369</v>
      </c>
      <c r="D105" s="278" t="s">
        <v>2370</v>
      </c>
      <c r="E105" s="278" t="s">
        <v>2371</v>
      </c>
      <c r="F105" s="278" t="s">
        <v>2372</v>
      </c>
      <c r="G105" s="278" t="s">
        <v>2373</v>
      </c>
      <c r="H105" s="278" t="s">
        <v>2374</v>
      </c>
      <c r="I105" s="278" t="s">
        <v>2375</v>
      </c>
      <c r="J105" s="279" t="s">
        <v>2077</v>
      </c>
      <c r="K105" s="275"/>
      <c r="L105" s="276"/>
      <c r="M105" s="276"/>
      <c r="N105" s="276"/>
      <c r="O105" s="276"/>
      <c r="P105" s="276"/>
      <c r="Q105" s="276"/>
      <c r="R105" s="276"/>
      <c r="S105" s="276"/>
    </row>
    <row r="106" spans="1:19" ht="12.75" customHeight="1" x14ac:dyDescent="0.3">
      <c r="A106" s="280"/>
      <c r="B106" s="242">
        <v>2021</v>
      </c>
      <c r="C106" s="277" t="s">
        <v>2376</v>
      </c>
      <c r="D106" s="278" t="s">
        <v>2377</v>
      </c>
      <c r="E106" s="278" t="s">
        <v>2378</v>
      </c>
      <c r="F106" s="278" t="s">
        <v>2379</v>
      </c>
      <c r="G106" s="278" t="s">
        <v>2380</v>
      </c>
      <c r="H106" s="278" t="s">
        <v>2381</v>
      </c>
      <c r="I106" s="278" t="s">
        <v>2382</v>
      </c>
      <c r="J106" s="279" t="s">
        <v>2383</v>
      </c>
      <c r="K106" s="275"/>
      <c r="L106" s="276"/>
      <c r="M106" s="276"/>
      <c r="N106" s="276"/>
      <c r="O106" s="276"/>
      <c r="P106" s="276"/>
      <c r="Q106" s="276"/>
      <c r="R106" s="276"/>
      <c r="S106" s="276"/>
    </row>
    <row r="107" spans="1:19" ht="12.75" customHeight="1" x14ac:dyDescent="0.3">
      <c r="A107" s="280"/>
      <c r="B107" s="281">
        <v>2022</v>
      </c>
      <c r="C107" s="277" t="s">
        <v>2384</v>
      </c>
      <c r="D107" s="278" t="s">
        <v>2385</v>
      </c>
      <c r="E107" s="278" t="s">
        <v>2386</v>
      </c>
      <c r="F107" s="278" t="s">
        <v>2387</v>
      </c>
      <c r="G107" s="278" t="s">
        <v>2300</v>
      </c>
      <c r="H107" s="278" t="s">
        <v>2388</v>
      </c>
      <c r="I107" s="278" t="s">
        <v>2389</v>
      </c>
      <c r="J107" s="279" t="s">
        <v>2390</v>
      </c>
      <c r="K107" s="275"/>
      <c r="L107" s="276"/>
      <c r="M107" s="276"/>
      <c r="N107" s="276"/>
      <c r="O107" s="276"/>
      <c r="P107" s="276"/>
      <c r="Q107" s="276"/>
      <c r="R107" s="276"/>
      <c r="S107" s="276"/>
    </row>
    <row r="108" spans="1:19" ht="12.75" customHeight="1" x14ac:dyDescent="0.3">
      <c r="A108" s="282" t="s">
        <v>82</v>
      </c>
      <c r="B108" s="239" t="s">
        <v>11</v>
      </c>
      <c r="C108" s="272" t="s">
        <v>2391</v>
      </c>
      <c r="D108" s="273" t="s">
        <v>2392</v>
      </c>
      <c r="E108" s="273" t="s">
        <v>2393</v>
      </c>
      <c r="F108" s="273" t="s">
        <v>2104</v>
      </c>
      <c r="G108" s="273" t="s">
        <v>2394</v>
      </c>
      <c r="H108" s="273" t="s">
        <v>2395</v>
      </c>
      <c r="I108" s="273" t="s">
        <v>1822</v>
      </c>
      <c r="J108" s="274" t="s">
        <v>2396</v>
      </c>
      <c r="K108" s="275"/>
      <c r="L108" s="276"/>
      <c r="M108" s="276"/>
      <c r="N108" s="276"/>
      <c r="O108" s="276"/>
      <c r="P108" s="276"/>
      <c r="Q108" s="276"/>
      <c r="R108" s="276"/>
      <c r="S108" s="276"/>
    </row>
    <row r="109" spans="1:19" ht="12.75" customHeight="1" x14ac:dyDescent="0.3">
      <c r="A109" s="283"/>
      <c r="B109" s="240" t="s">
        <v>10</v>
      </c>
      <c r="C109" s="277" t="s">
        <v>2397</v>
      </c>
      <c r="D109" s="278" t="s">
        <v>2398</v>
      </c>
      <c r="E109" s="278" t="s">
        <v>2399</v>
      </c>
      <c r="F109" s="278" t="s">
        <v>2400</v>
      </c>
      <c r="G109" s="278" t="s">
        <v>2401</v>
      </c>
      <c r="H109" s="278" t="s">
        <v>2402</v>
      </c>
      <c r="I109" s="278" t="s">
        <v>1890</v>
      </c>
      <c r="J109" s="279" t="s">
        <v>2403</v>
      </c>
      <c r="K109" s="275"/>
      <c r="L109" s="276"/>
      <c r="M109" s="276"/>
      <c r="N109" s="276"/>
      <c r="O109" s="276"/>
      <c r="P109" s="276"/>
      <c r="Q109" s="276"/>
      <c r="R109" s="276"/>
      <c r="S109" s="276"/>
    </row>
    <row r="110" spans="1:19" ht="12.75" customHeight="1" x14ac:dyDescent="0.3">
      <c r="A110" s="280"/>
      <c r="B110" s="241" t="s">
        <v>8</v>
      </c>
      <c r="C110" s="277" t="s">
        <v>2404</v>
      </c>
      <c r="D110" s="278" t="s">
        <v>2405</v>
      </c>
      <c r="E110" s="278" t="s">
        <v>2406</v>
      </c>
      <c r="F110" s="278" t="s">
        <v>1894</v>
      </c>
      <c r="G110" s="278" t="s">
        <v>2407</v>
      </c>
      <c r="H110" s="278" t="s">
        <v>2408</v>
      </c>
      <c r="I110" s="278" t="s">
        <v>2409</v>
      </c>
      <c r="J110" s="279" t="s">
        <v>2410</v>
      </c>
      <c r="K110" s="275"/>
      <c r="L110" s="276"/>
      <c r="M110" s="276"/>
      <c r="N110" s="276"/>
      <c r="O110" s="276"/>
      <c r="P110" s="276"/>
      <c r="Q110" s="276"/>
      <c r="R110" s="276"/>
      <c r="S110" s="276"/>
    </row>
    <row r="111" spans="1:19" ht="12.75" customHeight="1" x14ac:dyDescent="0.3">
      <c r="A111" s="280"/>
      <c r="B111" s="242">
        <v>2021</v>
      </c>
      <c r="C111" s="277" t="s">
        <v>2411</v>
      </c>
      <c r="D111" s="278" t="s">
        <v>2412</v>
      </c>
      <c r="E111" s="278" t="s">
        <v>2413</v>
      </c>
      <c r="F111" s="278" t="s">
        <v>2414</v>
      </c>
      <c r="G111" s="278" t="s">
        <v>68</v>
      </c>
      <c r="H111" s="278" t="s">
        <v>68</v>
      </c>
      <c r="I111" s="278" t="s">
        <v>2415</v>
      </c>
      <c r="J111" s="279" t="s">
        <v>2416</v>
      </c>
      <c r="K111" s="275"/>
      <c r="L111" s="276"/>
      <c r="M111" s="276"/>
      <c r="N111" s="276"/>
      <c r="O111" s="276"/>
      <c r="P111" s="276"/>
      <c r="Q111" s="276"/>
      <c r="R111" s="276"/>
      <c r="S111" s="276"/>
    </row>
    <row r="112" spans="1:19" ht="12.75" customHeight="1" x14ac:dyDescent="0.3">
      <c r="A112" s="280"/>
      <c r="B112" s="281">
        <v>2022</v>
      </c>
      <c r="C112" s="277" t="s">
        <v>2417</v>
      </c>
      <c r="D112" s="278" t="s">
        <v>2418</v>
      </c>
      <c r="E112" s="278" t="s">
        <v>2419</v>
      </c>
      <c r="F112" s="278" t="s">
        <v>2420</v>
      </c>
      <c r="G112" s="278" t="s">
        <v>2421</v>
      </c>
      <c r="H112" s="278" t="s">
        <v>2422</v>
      </c>
      <c r="I112" s="278" t="s">
        <v>2423</v>
      </c>
      <c r="J112" s="279" t="s">
        <v>2424</v>
      </c>
      <c r="K112" s="275"/>
      <c r="L112" s="276"/>
      <c r="M112" s="276"/>
      <c r="N112" s="276"/>
      <c r="O112" s="276"/>
      <c r="P112" s="276"/>
      <c r="Q112" s="276"/>
      <c r="R112" s="276"/>
      <c r="S112" s="276"/>
    </row>
    <row r="113" spans="1:19" ht="12.75" customHeight="1" x14ac:dyDescent="0.3">
      <c r="A113" s="282" t="s">
        <v>83</v>
      </c>
      <c r="B113" s="239" t="s">
        <v>11</v>
      </c>
      <c r="C113" s="272" t="s">
        <v>2425</v>
      </c>
      <c r="D113" s="273" t="s">
        <v>2426</v>
      </c>
      <c r="E113" s="273" t="s">
        <v>2427</v>
      </c>
      <c r="F113" s="273" t="s">
        <v>2239</v>
      </c>
      <c r="G113" s="273" t="s">
        <v>2428</v>
      </c>
      <c r="H113" s="273" t="s">
        <v>2429</v>
      </c>
      <c r="I113" s="273" t="s">
        <v>2415</v>
      </c>
      <c r="J113" s="274" t="s">
        <v>2430</v>
      </c>
      <c r="K113" s="275"/>
      <c r="L113" s="276"/>
      <c r="M113" s="276"/>
      <c r="N113" s="276"/>
      <c r="O113" s="276"/>
      <c r="P113" s="276"/>
      <c r="Q113" s="276"/>
      <c r="R113" s="276"/>
      <c r="S113" s="276"/>
    </row>
    <row r="114" spans="1:19" ht="12.75" customHeight="1" x14ac:dyDescent="0.3">
      <c r="A114" s="280"/>
      <c r="B114" s="240" t="s">
        <v>10</v>
      </c>
      <c r="C114" s="277" t="s">
        <v>2431</v>
      </c>
      <c r="D114" s="278" t="s">
        <v>2432</v>
      </c>
      <c r="E114" s="278" t="s">
        <v>2433</v>
      </c>
      <c r="F114" s="278" t="s">
        <v>2434</v>
      </c>
      <c r="G114" s="278" t="s">
        <v>2435</v>
      </c>
      <c r="H114" s="278" t="s">
        <v>2436</v>
      </c>
      <c r="I114" s="278" t="s">
        <v>2437</v>
      </c>
      <c r="J114" s="279" t="s">
        <v>2438</v>
      </c>
      <c r="K114" s="275"/>
      <c r="L114" s="276"/>
      <c r="M114" s="276"/>
      <c r="N114" s="276"/>
      <c r="O114" s="276"/>
      <c r="P114" s="276"/>
      <c r="Q114" s="276"/>
      <c r="R114" s="276"/>
      <c r="S114" s="276"/>
    </row>
    <row r="115" spans="1:19" ht="12.75" customHeight="1" x14ac:dyDescent="0.3">
      <c r="A115" s="280"/>
      <c r="B115" s="241" t="s">
        <v>8</v>
      </c>
      <c r="C115" s="277" t="s">
        <v>2439</v>
      </c>
      <c r="D115" s="278" t="s">
        <v>2440</v>
      </c>
      <c r="E115" s="278" t="s">
        <v>2441</v>
      </c>
      <c r="F115" s="278" t="s">
        <v>2442</v>
      </c>
      <c r="G115" s="278" t="s">
        <v>2443</v>
      </c>
      <c r="H115" s="278" t="s">
        <v>68</v>
      </c>
      <c r="I115" s="278" t="s">
        <v>34</v>
      </c>
      <c r="J115" s="279" t="s">
        <v>2444</v>
      </c>
      <c r="K115" s="275"/>
      <c r="L115" s="276"/>
      <c r="M115" s="276"/>
      <c r="N115" s="276"/>
      <c r="O115" s="276"/>
      <c r="P115" s="276"/>
      <c r="Q115" s="276"/>
      <c r="R115" s="276"/>
      <c r="S115" s="276"/>
    </row>
    <row r="116" spans="1:19" ht="12.75" customHeight="1" x14ac:dyDescent="0.3">
      <c r="A116" s="280"/>
      <c r="B116" s="242">
        <v>2021</v>
      </c>
      <c r="C116" s="277" t="s">
        <v>2445</v>
      </c>
      <c r="D116" s="278" t="s">
        <v>2446</v>
      </c>
      <c r="E116" s="278" t="s">
        <v>2447</v>
      </c>
      <c r="F116" s="278" t="s">
        <v>2448</v>
      </c>
      <c r="G116" s="278" t="s">
        <v>2449</v>
      </c>
      <c r="H116" s="278" t="s">
        <v>68</v>
      </c>
      <c r="I116" s="278" t="s">
        <v>2450</v>
      </c>
      <c r="J116" s="279" t="s">
        <v>2451</v>
      </c>
      <c r="K116" s="275"/>
      <c r="L116" s="276"/>
      <c r="M116" s="276"/>
      <c r="N116" s="276"/>
      <c r="O116" s="276"/>
      <c r="P116" s="276"/>
      <c r="Q116" s="276"/>
      <c r="R116" s="276"/>
      <c r="S116" s="276"/>
    </row>
    <row r="117" spans="1:19" ht="12.75" customHeight="1" x14ac:dyDescent="0.3">
      <c r="A117" s="280"/>
      <c r="B117" s="281">
        <v>2022</v>
      </c>
      <c r="C117" s="277" t="s">
        <v>2452</v>
      </c>
      <c r="D117" s="278" t="s">
        <v>31</v>
      </c>
      <c r="E117" s="278" t="s">
        <v>2453</v>
      </c>
      <c r="F117" s="278" t="s">
        <v>2454</v>
      </c>
      <c r="G117" s="278" t="s">
        <v>2455</v>
      </c>
      <c r="H117" s="278" t="s">
        <v>68</v>
      </c>
      <c r="I117" s="278" t="s">
        <v>2456</v>
      </c>
      <c r="J117" s="279" t="s">
        <v>2457</v>
      </c>
      <c r="K117" s="275"/>
      <c r="L117" s="276"/>
      <c r="M117" s="276"/>
      <c r="N117" s="276"/>
      <c r="O117" s="276"/>
      <c r="P117" s="276"/>
      <c r="Q117" s="276"/>
      <c r="R117" s="276"/>
      <c r="S117" s="276"/>
    </row>
    <row r="118" spans="1:19" ht="12.75" customHeight="1" x14ac:dyDescent="0.3">
      <c r="A118" s="282" t="s">
        <v>84</v>
      </c>
      <c r="B118" s="239" t="s">
        <v>11</v>
      </c>
      <c r="C118" s="272" t="s">
        <v>2458</v>
      </c>
      <c r="D118" s="273" t="s">
        <v>2459</v>
      </c>
      <c r="E118" s="273" t="s">
        <v>2460</v>
      </c>
      <c r="F118" s="273" t="s">
        <v>2461</v>
      </c>
      <c r="G118" s="273" t="s">
        <v>2462</v>
      </c>
      <c r="H118" s="273" t="s">
        <v>2463</v>
      </c>
      <c r="I118" s="273" t="s">
        <v>2464</v>
      </c>
      <c r="J118" s="274" t="s">
        <v>2465</v>
      </c>
      <c r="K118" s="275"/>
      <c r="L118" s="276"/>
      <c r="M118" s="276"/>
      <c r="N118" s="276"/>
      <c r="O118" s="276"/>
      <c r="P118" s="276"/>
      <c r="Q118" s="276"/>
      <c r="R118" s="276"/>
      <c r="S118" s="276"/>
    </row>
    <row r="119" spans="1:19" ht="12.75" customHeight="1" x14ac:dyDescent="0.3">
      <c r="A119" s="280"/>
      <c r="B119" s="240" t="s">
        <v>10</v>
      </c>
      <c r="C119" s="277" t="s">
        <v>2466</v>
      </c>
      <c r="D119" s="278" t="s">
        <v>1912</v>
      </c>
      <c r="E119" s="278" t="s">
        <v>2467</v>
      </c>
      <c r="F119" s="278" t="s">
        <v>2468</v>
      </c>
      <c r="G119" s="278" t="s">
        <v>2469</v>
      </c>
      <c r="H119" s="278" t="s">
        <v>2470</v>
      </c>
      <c r="I119" s="278" t="s">
        <v>2471</v>
      </c>
      <c r="J119" s="279" t="s">
        <v>2472</v>
      </c>
      <c r="K119" s="275"/>
      <c r="L119" s="276"/>
      <c r="M119" s="276"/>
      <c r="N119" s="276"/>
      <c r="O119" s="276"/>
      <c r="P119" s="276"/>
      <c r="Q119" s="276"/>
      <c r="R119" s="276"/>
      <c r="S119" s="276"/>
    </row>
    <row r="120" spans="1:19" ht="12.75" customHeight="1" x14ac:dyDescent="0.3">
      <c r="A120" s="280"/>
      <c r="B120" s="241" t="s">
        <v>8</v>
      </c>
      <c r="C120" s="277" t="s">
        <v>2473</v>
      </c>
      <c r="D120" s="278" t="s">
        <v>2474</v>
      </c>
      <c r="E120" s="278" t="s">
        <v>2475</v>
      </c>
      <c r="F120" s="278" t="s">
        <v>1927</v>
      </c>
      <c r="G120" s="278" t="s">
        <v>68</v>
      </c>
      <c r="H120" s="278" t="s">
        <v>68</v>
      </c>
      <c r="I120" s="278" t="s">
        <v>2476</v>
      </c>
      <c r="J120" s="279" t="s">
        <v>2477</v>
      </c>
      <c r="K120" s="275"/>
      <c r="L120" s="276"/>
      <c r="M120" s="276"/>
      <c r="N120" s="276"/>
      <c r="O120" s="276"/>
      <c r="P120" s="276"/>
      <c r="Q120" s="276"/>
      <c r="R120" s="276"/>
      <c r="S120" s="276"/>
    </row>
    <row r="121" spans="1:19" ht="12.75" customHeight="1" x14ac:dyDescent="0.3">
      <c r="A121" s="280"/>
      <c r="B121" s="242">
        <v>2021</v>
      </c>
      <c r="C121" s="277" t="s">
        <v>2478</v>
      </c>
      <c r="D121" s="278" t="s">
        <v>2479</v>
      </c>
      <c r="E121" s="278" t="s">
        <v>2480</v>
      </c>
      <c r="F121" s="278" t="s">
        <v>2481</v>
      </c>
      <c r="G121" s="278" t="s">
        <v>2482</v>
      </c>
      <c r="H121" s="278" t="s">
        <v>2483</v>
      </c>
      <c r="I121" s="278" t="s">
        <v>2484</v>
      </c>
      <c r="J121" s="279" t="s">
        <v>2485</v>
      </c>
      <c r="K121" s="275"/>
      <c r="L121" s="276"/>
      <c r="M121" s="276"/>
      <c r="N121" s="276"/>
      <c r="O121" s="276"/>
      <c r="P121" s="276"/>
      <c r="Q121" s="276"/>
      <c r="R121" s="276"/>
      <c r="S121" s="276"/>
    </row>
    <row r="122" spans="1:19" ht="12.75" customHeight="1" x14ac:dyDescent="0.3">
      <c r="A122" s="280"/>
      <c r="B122" s="281">
        <v>2022</v>
      </c>
      <c r="C122" s="277" t="s">
        <v>2486</v>
      </c>
      <c r="D122" s="278" t="s">
        <v>2487</v>
      </c>
      <c r="E122" s="278" t="s">
        <v>2488</v>
      </c>
      <c r="F122" s="278" t="s">
        <v>2489</v>
      </c>
      <c r="G122" s="278" t="s">
        <v>68</v>
      </c>
      <c r="H122" s="278" t="s">
        <v>68</v>
      </c>
      <c r="I122" s="278" t="s">
        <v>2490</v>
      </c>
      <c r="J122" s="279" t="s">
        <v>2491</v>
      </c>
      <c r="K122" s="275"/>
      <c r="L122" s="276"/>
      <c r="M122" s="276"/>
      <c r="N122" s="276"/>
      <c r="O122" s="276"/>
      <c r="P122" s="276"/>
      <c r="Q122" s="276"/>
      <c r="R122" s="276"/>
      <c r="S122" s="276"/>
    </row>
    <row r="123" spans="1:19" ht="12.75" customHeight="1" x14ac:dyDescent="0.3">
      <c r="A123" s="282" t="s">
        <v>85</v>
      </c>
      <c r="B123" s="239" t="s">
        <v>11</v>
      </c>
      <c r="C123" s="272" t="s">
        <v>2492</v>
      </c>
      <c r="D123" s="273" t="s">
        <v>2493</v>
      </c>
      <c r="E123" s="273" t="s">
        <v>2494</v>
      </c>
      <c r="F123" s="273" t="s">
        <v>2495</v>
      </c>
      <c r="G123" s="273" t="s">
        <v>2496</v>
      </c>
      <c r="H123" s="273" t="s">
        <v>2497</v>
      </c>
      <c r="I123" s="273" t="s">
        <v>2498</v>
      </c>
      <c r="J123" s="274" t="s">
        <v>2499</v>
      </c>
      <c r="K123" s="275"/>
      <c r="L123" s="276"/>
      <c r="M123" s="276"/>
      <c r="N123" s="276"/>
      <c r="O123" s="276"/>
      <c r="P123" s="276"/>
      <c r="Q123" s="276"/>
      <c r="R123" s="276"/>
      <c r="S123" s="276"/>
    </row>
    <row r="124" spans="1:19" ht="12.75" customHeight="1" x14ac:dyDescent="0.3">
      <c r="A124" s="280"/>
      <c r="B124" s="240" t="s">
        <v>10</v>
      </c>
      <c r="C124" s="277" t="s">
        <v>2500</v>
      </c>
      <c r="D124" s="278" t="s">
        <v>2501</v>
      </c>
      <c r="E124" s="278" t="s">
        <v>2502</v>
      </c>
      <c r="F124" s="278" t="s">
        <v>2503</v>
      </c>
      <c r="G124" s="278" t="s">
        <v>2504</v>
      </c>
      <c r="H124" s="278" t="s">
        <v>2505</v>
      </c>
      <c r="I124" s="278" t="s">
        <v>2506</v>
      </c>
      <c r="J124" s="279" t="s">
        <v>2507</v>
      </c>
      <c r="K124" s="275"/>
      <c r="L124" s="276"/>
      <c r="M124" s="276"/>
      <c r="N124" s="276"/>
      <c r="O124" s="276"/>
      <c r="P124" s="276"/>
      <c r="Q124" s="276"/>
      <c r="R124" s="276"/>
      <c r="S124" s="276"/>
    </row>
    <row r="125" spans="1:19" ht="12.75" customHeight="1" x14ac:dyDescent="0.3">
      <c r="A125" s="280"/>
      <c r="B125" s="241" t="s">
        <v>8</v>
      </c>
      <c r="C125" s="277" t="s">
        <v>2508</v>
      </c>
      <c r="D125" s="278" t="s">
        <v>2509</v>
      </c>
      <c r="E125" s="278" t="s">
        <v>2510</v>
      </c>
      <c r="F125" s="278" t="s">
        <v>2511</v>
      </c>
      <c r="G125" s="278" t="s">
        <v>2512</v>
      </c>
      <c r="H125" s="278" t="s">
        <v>68</v>
      </c>
      <c r="I125" s="278" t="s">
        <v>2513</v>
      </c>
      <c r="J125" s="279" t="s">
        <v>2514</v>
      </c>
      <c r="K125" s="275"/>
      <c r="L125" s="276"/>
      <c r="M125" s="276"/>
      <c r="N125" s="276"/>
      <c r="O125" s="276"/>
      <c r="P125" s="276"/>
      <c r="Q125" s="276"/>
      <c r="R125" s="276"/>
      <c r="S125" s="276"/>
    </row>
    <row r="126" spans="1:19" ht="12.75" customHeight="1" x14ac:dyDescent="0.3">
      <c r="A126" s="280"/>
      <c r="B126" s="242">
        <v>2021</v>
      </c>
      <c r="C126" s="277" t="s">
        <v>2515</v>
      </c>
      <c r="D126" s="278" t="s">
        <v>2516</v>
      </c>
      <c r="E126" s="278" t="s">
        <v>2517</v>
      </c>
      <c r="F126" s="278" t="s">
        <v>2518</v>
      </c>
      <c r="G126" s="278" t="s">
        <v>2519</v>
      </c>
      <c r="H126" s="278" t="s">
        <v>67</v>
      </c>
      <c r="I126" s="278" t="s">
        <v>2520</v>
      </c>
      <c r="J126" s="279" t="s">
        <v>2521</v>
      </c>
      <c r="K126" s="275"/>
      <c r="L126" s="276"/>
      <c r="M126" s="276"/>
      <c r="N126" s="276"/>
      <c r="O126" s="276"/>
      <c r="P126" s="276"/>
      <c r="Q126" s="276"/>
      <c r="R126" s="276"/>
      <c r="S126" s="276"/>
    </row>
    <row r="127" spans="1:19" ht="12.75" customHeight="1" x14ac:dyDescent="0.3">
      <c r="A127" s="280"/>
      <c r="B127" s="281">
        <v>2022</v>
      </c>
      <c r="C127" s="277" t="s">
        <v>2522</v>
      </c>
      <c r="D127" s="278" t="s">
        <v>2523</v>
      </c>
      <c r="E127" s="278" t="s">
        <v>2524</v>
      </c>
      <c r="F127" s="278" t="s">
        <v>2525</v>
      </c>
      <c r="G127" s="278" t="s">
        <v>2526</v>
      </c>
      <c r="H127" s="278" t="s">
        <v>67</v>
      </c>
      <c r="I127" s="278" t="s">
        <v>2527</v>
      </c>
      <c r="J127" s="279" t="s">
        <v>2528</v>
      </c>
      <c r="K127" s="275"/>
      <c r="L127" s="276"/>
      <c r="M127" s="276"/>
      <c r="N127" s="276"/>
      <c r="O127" s="276"/>
      <c r="P127" s="276"/>
      <c r="Q127" s="276"/>
      <c r="R127" s="276"/>
      <c r="S127" s="276"/>
    </row>
    <row r="128" spans="1:19" ht="12.75" customHeight="1" x14ac:dyDescent="0.3">
      <c r="A128" s="282" t="s">
        <v>86</v>
      </c>
      <c r="B128" s="239" t="s">
        <v>11</v>
      </c>
      <c r="C128" s="272" t="s">
        <v>2529</v>
      </c>
      <c r="D128" s="273" t="s">
        <v>2530</v>
      </c>
      <c r="E128" s="273" t="s">
        <v>2531</v>
      </c>
      <c r="F128" s="273" t="s">
        <v>2532</v>
      </c>
      <c r="G128" s="273" t="s">
        <v>2533</v>
      </c>
      <c r="H128" s="273" t="s">
        <v>2534</v>
      </c>
      <c r="I128" s="273" t="s">
        <v>2535</v>
      </c>
      <c r="J128" s="274" t="s">
        <v>2536</v>
      </c>
      <c r="K128" s="275"/>
      <c r="L128" s="276"/>
      <c r="M128" s="276"/>
      <c r="N128" s="276"/>
      <c r="O128" s="276"/>
      <c r="P128" s="276"/>
      <c r="Q128" s="276"/>
      <c r="R128" s="276"/>
      <c r="S128" s="276"/>
    </row>
    <row r="129" spans="1:27" ht="12.75" customHeight="1" x14ac:dyDescent="0.3">
      <c r="A129" s="280"/>
      <c r="B129" s="240" t="s">
        <v>10</v>
      </c>
      <c r="C129" s="277" t="s">
        <v>2537</v>
      </c>
      <c r="D129" s="278" t="s">
        <v>2538</v>
      </c>
      <c r="E129" s="278" t="s">
        <v>2539</v>
      </c>
      <c r="F129" s="278" t="s">
        <v>2532</v>
      </c>
      <c r="G129" s="278" t="s">
        <v>2540</v>
      </c>
      <c r="H129" s="278" t="s">
        <v>2541</v>
      </c>
      <c r="I129" s="278" t="s">
        <v>2542</v>
      </c>
      <c r="J129" s="279" t="s">
        <v>2543</v>
      </c>
      <c r="K129" s="275"/>
      <c r="L129" s="276"/>
      <c r="M129" s="276"/>
      <c r="N129" s="276"/>
      <c r="O129" s="276"/>
      <c r="P129" s="276"/>
      <c r="Q129" s="276"/>
      <c r="R129" s="276"/>
      <c r="S129" s="276"/>
      <c r="T129" s="275"/>
      <c r="U129" s="275"/>
      <c r="V129" s="275"/>
      <c r="W129" s="275"/>
      <c r="X129" s="275"/>
      <c r="Y129" s="275"/>
      <c r="Z129" s="275"/>
      <c r="AA129" s="275"/>
    </row>
    <row r="130" spans="1:27" ht="12.75" customHeight="1" x14ac:dyDescent="0.3">
      <c r="A130" s="280"/>
      <c r="B130" s="241" t="s">
        <v>8</v>
      </c>
      <c r="C130" s="277" t="s">
        <v>2544</v>
      </c>
      <c r="D130" s="278" t="s">
        <v>2545</v>
      </c>
      <c r="E130" s="278" t="s">
        <v>2166</v>
      </c>
      <c r="F130" s="278" t="s">
        <v>2546</v>
      </c>
      <c r="G130" s="278" t="s">
        <v>2547</v>
      </c>
      <c r="H130" s="278" t="s">
        <v>68</v>
      </c>
      <c r="I130" s="278" t="s">
        <v>2548</v>
      </c>
      <c r="J130" s="279" t="s">
        <v>2549</v>
      </c>
      <c r="K130" s="275"/>
      <c r="L130" s="276"/>
      <c r="M130" s="276"/>
      <c r="N130" s="276"/>
      <c r="O130" s="276"/>
      <c r="P130" s="276"/>
      <c r="Q130" s="276"/>
      <c r="R130" s="276"/>
      <c r="S130" s="276"/>
      <c r="T130" s="275"/>
      <c r="U130" s="275"/>
      <c r="V130" s="275"/>
      <c r="W130" s="275"/>
      <c r="X130" s="275"/>
      <c r="Y130" s="275"/>
      <c r="Z130" s="275"/>
      <c r="AA130" s="275"/>
    </row>
    <row r="131" spans="1:27" ht="12.75" customHeight="1" x14ac:dyDescent="0.3">
      <c r="A131" s="280"/>
      <c r="B131" s="242">
        <v>2021</v>
      </c>
      <c r="C131" s="277" t="s">
        <v>2550</v>
      </c>
      <c r="D131" s="278" t="s">
        <v>2551</v>
      </c>
      <c r="E131" s="278" t="s">
        <v>1901</v>
      </c>
      <c r="F131" s="278" t="s">
        <v>2191</v>
      </c>
      <c r="G131" s="278" t="s">
        <v>2552</v>
      </c>
      <c r="H131" s="278" t="s">
        <v>68</v>
      </c>
      <c r="I131" s="278" t="s">
        <v>2553</v>
      </c>
      <c r="J131" s="279" t="s">
        <v>2554</v>
      </c>
      <c r="K131" s="275"/>
      <c r="L131" s="276"/>
      <c r="M131" s="276"/>
      <c r="N131" s="276"/>
      <c r="O131" s="276"/>
      <c r="P131" s="276"/>
      <c r="Q131" s="276"/>
      <c r="R131" s="276"/>
      <c r="S131" s="276"/>
      <c r="T131" s="275"/>
      <c r="U131" s="275"/>
      <c r="V131" s="275"/>
      <c r="W131" s="275"/>
      <c r="X131" s="275"/>
      <c r="Y131" s="275"/>
      <c r="Z131" s="275"/>
      <c r="AA131" s="275"/>
    </row>
    <row r="132" spans="1:27" ht="12.75" customHeight="1" x14ac:dyDescent="0.3">
      <c r="A132" s="280"/>
      <c r="B132" s="281">
        <v>2022</v>
      </c>
      <c r="C132" s="277" t="s">
        <v>2399</v>
      </c>
      <c r="D132" s="278" t="s">
        <v>2555</v>
      </c>
      <c r="E132" s="278" t="s">
        <v>2556</v>
      </c>
      <c r="F132" s="278" t="s">
        <v>2557</v>
      </c>
      <c r="G132" s="278" t="s">
        <v>2558</v>
      </c>
      <c r="H132" s="278" t="s">
        <v>2559</v>
      </c>
      <c r="I132" s="278" t="s">
        <v>2560</v>
      </c>
      <c r="J132" s="279" t="s">
        <v>2561</v>
      </c>
      <c r="K132" s="275"/>
      <c r="L132" s="276"/>
      <c r="M132" s="276"/>
      <c r="N132" s="276"/>
      <c r="O132" s="276"/>
      <c r="P132" s="276"/>
      <c r="Q132" s="276"/>
      <c r="R132" s="276"/>
      <c r="S132" s="276"/>
      <c r="T132" s="275"/>
      <c r="U132" s="275"/>
      <c r="V132" s="275"/>
      <c r="W132" s="275"/>
      <c r="X132" s="275"/>
      <c r="Y132" s="275"/>
      <c r="Z132" s="275"/>
      <c r="AA132" s="275"/>
    </row>
    <row r="133" spans="1:27" ht="12.75" customHeight="1" x14ac:dyDescent="0.3">
      <c r="A133" s="282" t="s">
        <v>87</v>
      </c>
      <c r="B133" s="239" t="s">
        <v>11</v>
      </c>
      <c r="C133" s="272" t="s">
        <v>2562</v>
      </c>
      <c r="D133" s="273" t="s">
        <v>2563</v>
      </c>
      <c r="E133" s="273" t="s">
        <v>2564</v>
      </c>
      <c r="F133" s="273" t="s">
        <v>2123</v>
      </c>
      <c r="G133" s="273" t="s">
        <v>2565</v>
      </c>
      <c r="H133" s="273" t="s">
        <v>2566</v>
      </c>
      <c r="I133" s="273" t="s">
        <v>2567</v>
      </c>
      <c r="J133" s="274" t="s">
        <v>2568</v>
      </c>
      <c r="K133" s="275"/>
      <c r="L133" s="276"/>
      <c r="M133" s="276"/>
      <c r="N133" s="276"/>
      <c r="O133" s="276"/>
      <c r="P133" s="276"/>
      <c r="Q133" s="276"/>
      <c r="R133" s="276"/>
      <c r="S133" s="276"/>
      <c r="T133" s="275"/>
      <c r="U133" s="275"/>
      <c r="V133" s="275"/>
      <c r="W133" s="275"/>
      <c r="X133" s="275"/>
      <c r="Y133" s="275"/>
      <c r="Z133" s="275"/>
      <c r="AA133" s="275"/>
    </row>
    <row r="134" spans="1:27" ht="12.75" customHeight="1" x14ac:dyDescent="0.3">
      <c r="A134" s="280"/>
      <c r="B134" s="240" t="s">
        <v>10</v>
      </c>
      <c r="C134" s="277" t="s">
        <v>2569</v>
      </c>
      <c r="D134" s="278" t="s">
        <v>2570</v>
      </c>
      <c r="E134" s="278" t="s">
        <v>2571</v>
      </c>
      <c r="F134" s="278" t="s">
        <v>2572</v>
      </c>
      <c r="G134" s="278" t="s">
        <v>2573</v>
      </c>
      <c r="H134" s="278" t="s">
        <v>2574</v>
      </c>
      <c r="I134" s="278" t="s">
        <v>2575</v>
      </c>
      <c r="J134" s="279" t="s">
        <v>2576</v>
      </c>
      <c r="K134" s="275"/>
      <c r="L134" s="276"/>
      <c r="M134" s="276"/>
      <c r="N134" s="276"/>
      <c r="O134" s="276"/>
      <c r="P134" s="276"/>
      <c r="Q134" s="276"/>
      <c r="R134" s="276"/>
      <c r="S134" s="276"/>
      <c r="T134" s="275"/>
      <c r="U134" s="275"/>
      <c r="V134" s="275"/>
      <c r="W134" s="275"/>
      <c r="X134" s="275"/>
      <c r="Y134" s="275"/>
      <c r="Z134" s="275"/>
      <c r="AA134" s="275"/>
    </row>
    <row r="135" spans="1:27" ht="12.75" customHeight="1" x14ac:dyDescent="0.3">
      <c r="A135" s="280"/>
      <c r="B135" s="241" t="s">
        <v>8</v>
      </c>
      <c r="C135" s="277" t="s">
        <v>2577</v>
      </c>
      <c r="D135" s="278" t="s">
        <v>2578</v>
      </c>
      <c r="E135" s="278" t="s">
        <v>36</v>
      </c>
      <c r="F135" s="278" t="s">
        <v>1855</v>
      </c>
      <c r="G135" s="278" t="s">
        <v>2579</v>
      </c>
      <c r="H135" s="278" t="s">
        <v>2580</v>
      </c>
      <c r="I135" s="278" t="s">
        <v>2581</v>
      </c>
      <c r="J135" s="279" t="s">
        <v>2582</v>
      </c>
      <c r="K135" s="275"/>
      <c r="L135" s="276"/>
      <c r="M135" s="276"/>
      <c r="N135" s="276"/>
      <c r="O135" s="276"/>
      <c r="P135" s="276"/>
      <c r="Q135" s="276"/>
      <c r="R135" s="276"/>
      <c r="S135" s="276"/>
      <c r="T135" s="275"/>
      <c r="U135" s="275"/>
      <c r="V135" s="275"/>
      <c r="W135" s="275"/>
      <c r="X135" s="275"/>
      <c r="Y135" s="275"/>
      <c r="Z135" s="275"/>
      <c r="AA135" s="275"/>
    </row>
    <row r="136" spans="1:27" ht="12.75" customHeight="1" x14ac:dyDescent="0.3">
      <c r="A136" s="280"/>
      <c r="B136" s="242">
        <v>2021</v>
      </c>
      <c r="C136" s="277" t="s">
        <v>2583</v>
      </c>
      <c r="D136" s="278" t="s">
        <v>2584</v>
      </c>
      <c r="E136" s="278" t="s">
        <v>2585</v>
      </c>
      <c r="F136" s="278" t="s">
        <v>1847</v>
      </c>
      <c r="G136" s="278" t="s">
        <v>2586</v>
      </c>
      <c r="H136" s="278" t="s">
        <v>2587</v>
      </c>
      <c r="I136" s="278" t="s">
        <v>2065</v>
      </c>
      <c r="J136" s="279" t="s">
        <v>34</v>
      </c>
      <c r="K136" s="275"/>
      <c r="L136" s="276"/>
      <c r="M136" s="276"/>
      <c r="N136" s="276"/>
      <c r="O136" s="276"/>
      <c r="P136" s="276"/>
      <c r="Q136" s="276"/>
      <c r="R136" s="276"/>
      <c r="S136" s="276"/>
      <c r="T136" s="275"/>
      <c r="U136" s="275"/>
      <c r="V136" s="275"/>
      <c r="W136" s="275"/>
      <c r="X136" s="275"/>
      <c r="Y136" s="275"/>
      <c r="Z136" s="275"/>
      <c r="AA136" s="275"/>
    </row>
    <row r="137" spans="1:27" ht="12.75" customHeight="1" x14ac:dyDescent="0.3">
      <c r="A137" s="280"/>
      <c r="B137" s="281">
        <v>2022</v>
      </c>
      <c r="C137" s="277" t="s">
        <v>2588</v>
      </c>
      <c r="D137" s="278" t="s">
        <v>2589</v>
      </c>
      <c r="E137" s="278" t="s">
        <v>2590</v>
      </c>
      <c r="F137" s="278" t="s">
        <v>1923</v>
      </c>
      <c r="G137" s="278" t="s">
        <v>2591</v>
      </c>
      <c r="H137" s="278" t="s">
        <v>2592</v>
      </c>
      <c r="I137" s="278" t="s">
        <v>2593</v>
      </c>
      <c r="J137" s="279" t="s">
        <v>2594</v>
      </c>
      <c r="K137" s="275"/>
      <c r="L137" s="276"/>
      <c r="M137" s="276"/>
      <c r="N137" s="276"/>
      <c r="O137" s="276"/>
      <c r="P137" s="276"/>
      <c r="Q137" s="276"/>
      <c r="R137" s="276"/>
      <c r="S137" s="276"/>
      <c r="T137" s="275"/>
      <c r="U137" s="275"/>
      <c r="V137" s="275"/>
      <c r="W137" s="275"/>
      <c r="X137" s="275"/>
      <c r="Y137" s="275"/>
      <c r="Z137" s="275"/>
      <c r="AA137" s="275"/>
    </row>
    <row r="138" spans="1:27" ht="12.75" customHeight="1" x14ac:dyDescent="0.3">
      <c r="A138" s="262" t="s">
        <v>17</v>
      </c>
      <c r="B138" s="235" t="s">
        <v>11</v>
      </c>
      <c r="C138" s="566" t="s">
        <v>2595</v>
      </c>
      <c r="D138" s="567" t="s">
        <v>2596</v>
      </c>
      <c r="E138" s="567" t="s">
        <v>2597</v>
      </c>
      <c r="F138" s="567" t="s">
        <v>2598</v>
      </c>
      <c r="G138" s="567" t="s">
        <v>2599</v>
      </c>
      <c r="H138" s="567" t="s">
        <v>2600</v>
      </c>
      <c r="I138" s="567" t="s">
        <v>2601</v>
      </c>
      <c r="J138" s="568" t="s">
        <v>2602</v>
      </c>
      <c r="K138" s="256"/>
      <c r="L138" s="266"/>
      <c r="M138" s="266"/>
      <c r="N138" s="266"/>
      <c r="O138" s="266"/>
      <c r="P138" s="266"/>
      <c r="Q138" s="266"/>
      <c r="R138" s="266"/>
      <c r="S138" s="266"/>
      <c r="T138" s="255"/>
      <c r="U138" s="255"/>
      <c r="V138" s="255"/>
      <c r="W138" s="255"/>
      <c r="X138" s="255"/>
      <c r="Y138" s="255"/>
      <c r="Z138" s="255"/>
      <c r="AA138" s="255"/>
    </row>
    <row r="139" spans="1:27" ht="12.75" customHeight="1" x14ac:dyDescent="0.3">
      <c r="A139" s="267"/>
      <c r="B139" s="236" t="s">
        <v>10</v>
      </c>
      <c r="C139" s="569" t="s">
        <v>2603</v>
      </c>
      <c r="D139" s="570" t="s">
        <v>2604</v>
      </c>
      <c r="E139" s="570" t="s">
        <v>2605</v>
      </c>
      <c r="F139" s="570" t="s">
        <v>2606</v>
      </c>
      <c r="G139" s="570" t="s">
        <v>2607</v>
      </c>
      <c r="H139" s="570" t="s">
        <v>2608</v>
      </c>
      <c r="I139" s="570" t="s">
        <v>2609</v>
      </c>
      <c r="J139" s="571" t="s">
        <v>2610</v>
      </c>
      <c r="K139" s="256"/>
      <c r="L139" s="266"/>
      <c r="M139" s="266"/>
      <c r="N139" s="266"/>
      <c r="O139" s="266"/>
      <c r="P139" s="266"/>
      <c r="Q139" s="266"/>
      <c r="R139" s="266"/>
      <c r="S139" s="266"/>
      <c r="T139" s="255"/>
      <c r="U139" s="255"/>
      <c r="V139" s="255"/>
      <c r="W139" s="255"/>
      <c r="X139" s="255"/>
      <c r="Y139" s="255"/>
      <c r="Z139" s="255"/>
      <c r="AA139" s="255"/>
    </row>
    <row r="140" spans="1:27" ht="12.75" customHeight="1" x14ac:dyDescent="0.3">
      <c r="A140" s="267"/>
      <c r="B140" s="237" t="s">
        <v>8</v>
      </c>
      <c r="C140" s="569" t="s">
        <v>2611</v>
      </c>
      <c r="D140" s="570" t="s">
        <v>2612</v>
      </c>
      <c r="E140" s="570" t="s">
        <v>2613</v>
      </c>
      <c r="F140" s="570" t="s">
        <v>2614</v>
      </c>
      <c r="G140" s="570" t="s">
        <v>2615</v>
      </c>
      <c r="H140" s="570" t="s">
        <v>2616</v>
      </c>
      <c r="I140" s="570" t="s">
        <v>2617</v>
      </c>
      <c r="J140" s="571" t="s">
        <v>2618</v>
      </c>
      <c r="K140" s="256"/>
      <c r="L140" s="266"/>
      <c r="M140" s="266"/>
      <c r="N140" s="266"/>
      <c r="O140" s="266"/>
      <c r="P140" s="266"/>
      <c r="Q140" s="266"/>
      <c r="R140" s="266"/>
      <c r="S140" s="266"/>
      <c r="T140" s="255"/>
      <c r="U140" s="255"/>
      <c r="V140" s="255"/>
      <c r="W140" s="255"/>
      <c r="X140" s="255"/>
      <c r="Y140" s="255"/>
      <c r="Z140" s="255"/>
      <c r="AA140" s="255"/>
    </row>
    <row r="141" spans="1:27" ht="12.75" customHeight="1" x14ac:dyDescent="0.3">
      <c r="A141" s="267"/>
      <c r="B141" s="238">
        <v>2021</v>
      </c>
      <c r="C141" s="569" t="s">
        <v>2619</v>
      </c>
      <c r="D141" s="570" t="s">
        <v>2620</v>
      </c>
      <c r="E141" s="570" t="s">
        <v>2621</v>
      </c>
      <c r="F141" s="570" t="s">
        <v>2622</v>
      </c>
      <c r="G141" s="570" t="s">
        <v>2623</v>
      </c>
      <c r="H141" s="570" t="s">
        <v>2624</v>
      </c>
      <c r="I141" s="570" t="s">
        <v>2625</v>
      </c>
      <c r="J141" s="571" t="s">
        <v>2626</v>
      </c>
      <c r="K141" s="256"/>
      <c r="L141" s="266"/>
      <c r="M141" s="266"/>
      <c r="N141" s="266"/>
      <c r="O141" s="266"/>
      <c r="P141" s="266"/>
      <c r="Q141" s="266"/>
      <c r="R141" s="266"/>
      <c r="S141" s="266"/>
      <c r="T141" s="255"/>
      <c r="U141" s="255"/>
      <c r="V141" s="255"/>
      <c r="W141" s="255"/>
      <c r="X141" s="255"/>
      <c r="Y141" s="255"/>
      <c r="Z141" s="255"/>
      <c r="AA141" s="255"/>
    </row>
    <row r="142" spans="1:27" ht="12.75" customHeight="1" x14ac:dyDescent="0.3">
      <c r="A142" s="267"/>
      <c r="B142" s="271">
        <v>2022</v>
      </c>
      <c r="C142" s="569" t="s">
        <v>2627</v>
      </c>
      <c r="D142" s="570" t="s">
        <v>2628</v>
      </c>
      <c r="E142" s="570" t="s">
        <v>2629</v>
      </c>
      <c r="F142" s="570" t="s">
        <v>2630</v>
      </c>
      <c r="G142" s="570" t="s">
        <v>2631</v>
      </c>
      <c r="H142" s="570" t="s">
        <v>2632</v>
      </c>
      <c r="I142" s="570" t="s">
        <v>2633</v>
      </c>
      <c r="J142" s="571" t="s">
        <v>2634</v>
      </c>
      <c r="K142" s="256"/>
      <c r="L142" s="266"/>
      <c r="M142" s="266"/>
      <c r="N142" s="266"/>
      <c r="O142" s="266"/>
      <c r="P142" s="266"/>
      <c r="Q142" s="266"/>
      <c r="R142" s="266"/>
      <c r="S142" s="266"/>
      <c r="T142" s="255"/>
      <c r="U142" s="255"/>
      <c r="V142" s="255"/>
      <c r="W142" s="255"/>
      <c r="X142" s="255"/>
      <c r="Y142" s="255"/>
      <c r="Z142" s="255"/>
      <c r="AA142" s="255"/>
    </row>
    <row r="143" spans="1:27" ht="12.75" customHeight="1" x14ac:dyDescent="0.3">
      <c r="A143" s="286" t="s">
        <v>88</v>
      </c>
      <c r="B143" s="239" t="s">
        <v>11</v>
      </c>
      <c r="C143" s="287" t="s">
        <v>2635</v>
      </c>
      <c r="D143" s="288" t="s">
        <v>2636</v>
      </c>
      <c r="E143" s="288" t="s">
        <v>2637</v>
      </c>
      <c r="F143" s="288" t="s">
        <v>2638</v>
      </c>
      <c r="G143" s="288" t="s">
        <v>2639</v>
      </c>
      <c r="H143" s="288" t="s">
        <v>2640</v>
      </c>
      <c r="I143" s="288" t="s">
        <v>2641</v>
      </c>
      <c r="J143" s="289" t="s">
        <v>2642</v>
      </c>
      <c r="K143" s="256"/>
      <c r="L143" s="266"/>
      <c r="M143" s="266"/>
      <c r="N143" s="266"/>
      <c r="O143" s="266"/>
      <c r="P143" s="266"/>
      <c r="Q143" s="266"/>
      <c r="R143" s="266"/>
      <c r="S143" s="266"/>
      <c r="T143" s="255"/>
      <c r="U143" s="255"/>
      <c r="V143" s="255"/>
      <c r="W143" s="255"/>
      <c r="X143" s="255"/>
      <c r="Y143" s="255"/>
      <c r="Z143" s="255"/>
      <c r="AA143" s="255"/>
    </row>
    <row r="144" spans="1:27" ht="12.75" customHeight="1" x14ac:dyDescent="0.3">
      <c r="A144" s="257"/>
      <c r="B144" s="240" t="s">
        <v>10</v>
      </c>
      <c r="C144" s="268" t="s">
        <v>2643</v>
      </c>
      <c r="D144" s="269" t="s">
        <v>2644</v>
      </c>
      <c r="E144" s="269" t="s">
        <v>2645</v>
      </c>
      <c r="F144" s="269" t="s">
        <v>2346</v>
      </c>
      <c r="G144" s="269" t="s">
        <v>2646</v>
      </c>
      <c r="H144" s="269" t="s">
        <v>2647</v>
      </c>
      <c r="I144" s="269" t="s">
        <v>2648</v>
      </c>
      <c r="J144" s="270" t="s">
        <v>2649</v>
      </c>
      <c r="K144" s="256"/>
      <c r="L144" s="266"/>
      <c r="M144" s="266"/>
      <c r="N144" s="266"/>
      <c r="O144" s="266"/>
      <c r="P144" s="266"/>
      <c r="Q144" s="266"/>
      <c r="R144" s="266"/>
      <c r="S144" s="266"/>
      <c r="T144" s="255"/>
      <c r="U144" s="255"/>
      <c r="V144" s="255"/>
      <c r="W144" s="255"/>
      <c r="X144" s="255"/>
      <c r="Y144" s="255"/>
      <c r="Z144" s="255"/>
      <c r="AA144" s="255"/>
    </row>
    <row r="145" spans="1:27" ht="12.75" customHeight="1" x14ac:dyDescent="0.3">
      <c r="A145" s="257"/>
      <c r="B145" s="241" t="s">
        <v>8</v>
      </c>
      <c r="C145" s="268" t="s">
        <v>2650</v>
      </c>
      <c r="D145" s="269" t="s">
        <v>2651</v>
      </c>
      <c r="E145" s="269" t="s">
        <v>2652</v>
      </c>
      <c r="F145" s="269" t="s">
        <v>2653</v>
      </c>
      <c r="G145" s="269" t="s">
        <v>2654</v>
      </c>
      <c r="H145" s="269" t="s">
        <v>2655</v>
      </c>
      <c r="I145" s="269" t="s">
        <v>2656</v>
      </c>
      <c r="J145" s="270" t="s">
        <v>1765</v>
      </c>
      <c r="K145" s="256"/>
      <c r="L145" s="266"/>
      <c r="M145" s="266"/>
      <c r="N145" s="266"/>
      <c r="O145" s="266"/>
      <c r="P145" s="266"/>
      <c r="Q145" s="266"/>
      <c r="R145" s="266"/>
      <c r="S145" s="266"/>
      <c r="T145" s="255"/>
      <c r="U145" s="255"/>
      <c r="V145" s="255"/>
      <c r="W145" s="255"/>
      <c r="X145" s="255"/>
      <c r="Y145" s="255"/>
      <c r="Z145" s="255"/>
      <c r="AA145" s="255"/>
    </row>
    <row r="146" spans="1:27" ht="12.75" customHeight="1" x14ac:dyDescent="0.3">
      <c r="A146" s="257"/>
      <c r="B146" s="242">
        <v>2021</v>
      </c>
      <c r="C146" s="268" t="s">
        <v>2657</v>
      </c>
      <c r="D146" s="269" t="s">
        <v>2658</v>
      </c>
      <c r="E146" s="269" t="s">
        <v>2659</v>
      </c>
      <c r="F146" s="269" t="s">
        <v>2660</v>
      </c>
      <c r="G146" s="269" t="s">
        <v>2661</v>
      </c>
      <c r="H146" s="269" t="s">
        <v>2662</v>
      </c>
      <c r="I146" s="269" t="s">
        <v>2243</v>
      </c>
      <c r="J146" s="270" t="s">
        <v>2450</v>
      </c>
      <c r="K146" s="256"/>
      <c r="L146" s="266"/>
      <c r="M146" s="266"/>
      <c r="N146" s="266"/>
      <c r="O146" s="266"/>
      <c r="P146" s="266"/>
      <c r="Q146" s="266"/>
      <c r="R146" s="266"/>
      <c r="S146" s="266"/>
      <c r="T146" s="255"/>
      <c r="U146" s="255"/>
      <c r="V146" s="255"/>
      <c r="W146" s="255"/>
      <c r="X146" s="255"/>
      <c r="Y146" s="255"/>
      <c r="Z146" s="255"/>
      <c r="AA146" s="255"/>
    </row>
    <row r="147" spans="1:27" ht="12.75" customHeight="1" x14ac:dyDescent="0.3">
      <c r="A147" s="257"/>
      <c r="B147" s="281">
        <v>2022</v>
      </c>
      <c r="C147" s="268" t="s">
        <v>2663</v>
      </c>
      <c r="D147" s="269" t="s">
        <v>2664</v>
      </c>
      <c r="E147" s="269" t="s">
        <v>2665</v>
      </c>
      <c r="F147" s="269" t="s">
        <v>2666</v>
      </c>
      <c r="G147" s="269" t="s">
        <v>2667</v>
      </c>
      <c r="H147" s="269" t="s">
        <v>2668</v>
      </c>
      <c r="I147" s="269" t="s">
        <v>2669</v>
      </c>
      <c r="J147" s="270" t="s">
        <v>2670</v>
      </c>
      <c r="K147" s="256"/>
      <c r="L147" s="266"/>
      <c r="M147" s="266"/>
      <c r="N147" s="266"/>
      <c r="O147" s="266"/>
      <c r="P147" s="266"/>
      <c r="Q147" s="266"/>
      <c r="R147" s="266"/>
      <c r="S147" s="266"/>
      <c r="T147" s="255"/>
      <c r="U147" s="255"/>
      <c r="V147" s="255"/>
      <c r="W147" s="255"/>
      <c r="X147" s="255"/>
      <c r="Y147" s="255"/>
      <c r="Z147" s="255"/>
      <c r="AA147" s="255"/>
    </row>
    <row r="148" spans="1:27" ht="12.75" customHeight="1" x14ac:dyDescent="0.3">
      <c r="A148" s="284" t="s">
        <v>89</v>
      </c>
      <c r="B148" s="239" t="s">
        <v>11</v>
      </c>
      <c r="C148" s="263" t="s">
        <v>2671</v>
      </c>
      <c r="D148" s="264" t="s">
        <v>2672</v>
      </c>
      <c r="E148" s="264" t="s">
        <v>2673</v>
      </c>
      <c r="F148" s="264" t="s">
        <v>2674</v>
      </c>
      <c r="G148" s="264" t="s">
        <v>2675</v>
      </c>
      <c r="H148" s="264" t="s">
        <v>2676</v>
      </c>
      <c r="I148" s="264" t="s">
        <v>2677</v>
      </c>
      <c r="J148" s="265" t="s">
        <v>2678</v>
      </c>
      <c r="K148" s="256"/>
      <c r="L148" s="266"/>
      <c r="M148" s="266"/>
      <c r="N148" s="266"/>
      <c r="O148" s="266"/>
      <c r="P148" s="266"/>
      <c r="Q148" s="266"/>
      <c r="R148" s="266"/>
      <c r="S148" s="266"/>
      <c r="T148" s="255"/>
      <c r="U148" s="255"/>
      <c r="V148" s="255"/>
      <c r="W148" s="255"/>
      <c r="X148" s="255"/>
      <c r="Y148" s="255"/>
      <c r="Z148" s="255"/>
      <c r="AA148" s="255"/>
    </row>
    <row r="149" spans="1:27" ht="12.75" customHeight="1" x14ac:dyDescent="0.3">
      <c r="A149" s="257"/>
      <c r="B149" s="240" t="s">
        <v>10</v>
      </c>
      <c r="C149" s="268" t="s">
        <v>2679</v>
      </c>
      <c r="D149" s="269" t="s">
        <v>2680</v>
      </c>
      <c r="E149" s="269" t="s">
        <v>2681</v>
      </c>
      <c r="F149" s="269" t="s">
        <v>2682</v>
      </c>
      <c r="G149" s="269" t="s">
        <v>2683</v>
      </c>
      <c r="H149" s="269" t="s">
        <v>2684</v>
      </c>
      <c r="I149" s="269" t="s">
        <v>2685</v>
      </c>
      <c r="J149" s="270" t="s">
        <v>2686</v>
      </c>
      <c r="K149" s="256"/>
      <c r="L149" s="266"/>
      <c r="M149" s="266"/>
      <c r="N149" s="266"/>
      <c r="O149" s="266"/>
      <c r="P149" s="266"/>
      <c r="Q149" s="266"/>
      <c r="R149" s="266"/>
      <c r="S149" s="266"/>
      <c r="T149" s="255"/>
      <c r="U149" s="255"/>
      <c r="V149" s="255"/>
      <c r="W149" s="255"/>
      <c r="X149" s="255"/>
      <c r="Y149" s="255"/>
      <c r="Z149" s="255"/>
      <c r="AA149" s="255"/>
    </row>
    <row r="150" spans="1:27" ht="12.75" customHeight="1" x14ac:dyDescent="0.3">
      <c r="A150" s="257"/>
      <c r="B150" s="241" t="s">
        <v>8</v>
      </c>
      <c r="C150" s="268" t="s">
        <v>2687</v>
      </c>
      <c r="D150" s="269" t="s">
        <v>2567</v>
      </c>
      <c r="E150" s="269" t="s">
        <v>2688</v>
      </c>
      <c r="F150" s="269" t="s">
        <v>2689</v>
      </c>
      <c r="G150" s="269" t="s">
        <v>2690</v>
      </c>
      <c r="H150" s="269" t="s">
        <v>2691</v>
      </c>
      <c r="I150" s="269" t="s">
        <v>2692</v>
      </c>
      <c r="J150" s="270" t="s">
        <v>2693</v>
      </c>
      <c r="K150" s="256"/>
      <c r="L150" s="266"/>
      <c r="M150" s="266"/>
      <c r="N150" s="266"/>
      <c r="O150" s="266"/>
      <c r="P150" s="266"/>
      <c r="Q150" s="266"/>
      <c r="R150" s="266"/>
      <c r="S150" s="266"/>
      <c r="T150" s="255"/>
      <c r="U150" s="255"/>
      <c r="V150" s="255"/>
      <c r="W150" s="255"/>
      <c r="X150" s="255"/>
      <c r="Y150" s="255"/>
      <c r="Z150" s="255"/>
      <c r="AA150" s="255"/>
    </row>
    <row r="151" spans="1:27" ht="12.75" customHeight="1" x14ac:dyDescent="0.3">
      <c r="A151" s="257"/>
      <c r="B151" s="242">
        <v>2021</v>
      </c>
      <c r="C151" s="268" t="s">
        <v>2694</v>
      </c>
      <c r="D151" s="269" t="s">
        <v>2695</v>
      </c>
      <c r="E151" s="269" t="s">
        <v>2696</v>
      </c>
      <c r="F151" s="269" t="s">
        <v>2697</v>
      </c>
      <c r="G151" s="269" t="s">
        <v>2698</v>
      </c>
      <c r="H151" s="269" t="s">
        <v>2699</v>
      </c>
      <c r="I151" s="269" t="s">
        <v>2700</v>
      </c>
      <c r="J151" s="270" t="s">
        <v>2701</v>
      </c>
      <c r="K151" s="256"/>
      <c r="L151" s="266"/>
      <c r="M151" s="266"/>
      <c r="N151" s="266"/>
      <c r="O151" s="266"/>
      <c r="P151" s="266"/>
      <c r="Q151" s="266"/>
      <c r="R151" s="266"/>
      <c r="S151" s="266"/>
      <c r="T151" s="255"/>
      <c r="U151" s="255"/>
      <c r="V151" s="255"/>
      <c r="W151" s="255"/>
      <c r="X151" s="255"/>
      <c r="Y151" s="255"/>
      <c r="Z151" s="255"/>
      <c r="AA151" s="255"/>
    </row>
    <row r="152" spans="1:27" ht="12.75" customHeight="1" x14ac:dyDescent="0.3">
      <c r="A152" s="257"/>
      <c r="B152" s="281">
        <v>2022</v>
      </c>
      <c r="C152" s="268" t="s">
        <v>2702</v>
      </c>
      <c r="D152" s="269" t="s">
        <v>2703</v>
      </c>
      <c r="E152" s="269" t="s">
        <v>2704</v>
      </c>
      <c r="F152" s="269" t="s">
        <v>1801</v>
      </c>
      <c r="G152" s="269" t="s">
        <v>2705</v>
      </c>
      <c r="H152" s="269" t="s">
        <v>2706</v>
      </c>
      <c r="I152" s="269" t="s">
        <v>2707</v>
      </c>
      <c r="J152" s="270" t="s">
        <v>2708</v>
      </c>
      <c r="K152" s="256"/>
      <c r="L152" s="266"/>
      <c r="M152" s="266"/>
      <c r="N152" s="266"/>
      <c r="O152" s="266"/>
      <c r="P152" s="266"/>
      <c r="Q152" s="266"/>
      <c r="R152" s="266"/>
      <c r="S152" s="266"/>
      <c r="T152" s="255"/>
      <c r="U152" s="255"/>
      <c r="V152" s="255"/>
      <c r="W152" s="255"/>
      <c r="X152" s="255"/>
      <c r="Y152" s="255"/>
      <c r="Z152" s="255"/>
      <c r="AA152" s="255"/>
    </row>
    <row r="153" spans="1:27" ht="12.75" customHeight="1" x14ac:dyDescent="0.3">
      <c r="A153" s="284" t="s">
        <v>90</v>
      </c>
      <c r="B153" s="239" t="s">
        <v>11</v>
      </c>
      <c r="C153" s="263" t="s">
        <v>2709</v>
      </c>
      <c r="D153" s="264" t="s">
        <v>2710</v>
      </c>
      <c r="E153" s="264" t="s">
        <v>2711</v>
      </c>
      <c r="F153" s="264" t="s">
        <v>2712</v>
      </c>
      <c r="G153" s="264" t="s">
        <v>2713</v>
      </c>
      <c r="H153" s="264" t="s">
        <v>2714</v>
      </c>
      <c r="I153" s="264" t="s">
        <v>2715</v>
      </c>
      <c r="J153" s="265" t="s">
        <v>2716</v>
      </c>
      <c r="K153" s="256"/>
      <c r="L153" s="266"/>
      <c r="M153" s="266"/>
      <c r="N153" s="266"/>
      <c r="O153" s="266"/>
      <c r="P153" s="266"/>
      <c r="Q153" s="266"/>
      <c r="R153" s="266"/>
      <c r="S153" s="266"/>
      <c r="T153" s="255"/>
      <c r="U153" s="255"/>
      <c r="V153" s="255"/>
      <c r="W153" s="255"/>
      <c r="X153" s="255"/>
      <c r="Y153" s="255"/>
      <c r="Z153" s="255"/>
      <c r="AA153" s="255"/>
    </row>
    <row r="154" spans="1:27" ht="12.75" customHeight="1" x14ac:dyDescent="0.3">
      <c r="A154" s="257"/>
      <c r="B154" s="240" t="s">
        <v>10</v>
      </c>
      <c r="C154" s="268" t="s">
        <v>2717</v>
      </c>
      <c r="D154" s="269" t="s">
        <v>2718</v>
      </c>
      <c r="E154" s="269" t="s">
        <v>2719</v>
      </c>
      <c r="F154" s="269" t="s">
        <v>2720</v>
      </c>
      <c r="G154" s="269" t="s">
        <v>2721</v>
      </c>
      <c r="H154" s="269" t="s">
        <v>2722</v>
      </c>
      <c r="I154" s="269" t="s">
        <v>2723</v>
      </c>
      <c r="J154" s="270" t="s">
        <v>2724</v>
      </c>
      <c r="K154" s="256"/>
      <c r="L154" s="266"/>
      <c r="M154" s="266"/>
      <c r="N154" s="266"/>
      <c r="O154" s="266"/>
      <c r="P154" s="266"/>
      <c r="Q154" s="266"/>
      <c r="R154" s="266"/>
      <c r="S154" s="266"/>
      <c r="T154" s="255"/>
      <c r="U154" s="255"/>
      <c r="V154" s="255"/>
      <c r="W154" s="255"/>
      <c r="X154" s="255"/>
      <c r="Y154" s="255"/>
      <c r="Z154" s="255"/>
      <c r="AA154" s="255"/>
    </row>
    <row r="155" spans="1:27" ht="12.75" customHeight="1" x14ac:dyDescent="0.3">
      <c r="A155" s="257"/>
      <c r="B155" s="241" t="s">
        <v>8</v>
      </c>
      <c r="C155" s="268" t="s">
        <v>2725</v>
      </c>
      <c r="D155" s="269" t="s">
        <v>2726</v>
      </c>
      <c r="E155" s="269" t="s">
        <v>2727</v>
      </c>
      <c r="F155" s="269" t="s">
        <v>2728</v>
      </c>
      <c r="G155" s="269" t="s">
        <v>2729</v>
      </c>
      <c r="H155" s="269" t="s">
        <v>2730</v>
      </c>
      <c r="I155" s="269" t="s">
        <v>2731</v>
      </c>
      <c r="J155" s="270" t="s">
        <v>2732</v>
      </c>
      <c r="K155" s="256"/>
      <c r="L155" s="266"/>
      <c r="M155" s="266"/>
      <c r="N155" s="266"/>
      <c r="O155" s="266"/>
      <c r="P155" s="266"/>
      <c r="Q155" s="266"/>
      <c r="R155" s="266"/>
      <c r="S155" s="266"/>
      <c r="T155" s="255"/>
      <c r="U155" s="255"/>
      <c r="V155" s="255"/>
      <c r="W155" s="255"/>
      <c r="X155" s="255"/>
      <c r="Y155" s="255"/>
      <c r="Z155" s="255"/>
      <c r="AA155" s="255"/>
    </row>
    <row r="156" spans="1:27" ht="12.75" customHeight="1" x14ac:dyDescent="0.3">
      <c r="A156" s="257"/>
      <c r="B156" s="242">
        <v>2021</v>
      </c>
      <c r="C156" s="268" t="s">
        <v>2733</v>
      </c>
      <c r="D156" s="269" t="s">
        <v>2734</v>
      </c>
      <c r="E156" s="269" t="s">
        <v>2735</v>
      </c>
      <c r="F156" s="269" t="s">
        <v>2736</v>
      </c>
      <c r="G156" s="269" t="s">
        <v>2737</v>
      </c>
      <c r="H156" s="269" t="s">
        <v>2738</v>
      </c>
      <c r="I156" s="269" t="s">
        <v>2739</v>
      </c>
      <c r="J156" s="270" t="s">
        <v>2740</v>
      </c>
      <c r="K156" s="256"/>
      <c r="L156" s="266"/>
      <c r="M156" s="266"/>
      <c r="N156" s="266"/>
      <c r="O156" s="266"/>
      <c r="P156" s="266"/>
      <c r="Q156" s="266"/>
      <c r="R156" s="266"/>
      <c r="S156" s="266"/>
      <c r="T156" s="255"/>
      <c r="U156" s="255"/>
      <c r="V156" s="255"/>
      <c r="W156" s="255"/>
      <c r="X156" s="255"/>
      <c r="Y156" s="255"/>
      <c r="Z156" s="255"/>
      <c r="AA156" s="255"/>
    </row>
    <row r="157" spans="1:27" ht="12.75" customHeight="1" x14ac:dyDescent="0.3">
      <c r="A157" s="257"/>
      <c r="B157" s="281">
        <v>2022</v>
      </c>
      <c r="C157" s="268" t="s">
        <v>2741</v>
      </c>
      <c r="D157" s="269" t="s">
        <v>2742</v>
      </c>
      <c r="E157" s="269" t="s">
        <v>2743</v>
      </c>
      <c r="F157" s="269" t="s">
        <v>2415</v>
      </c>
      <c r="G157" s="269" t="s">
        <v>2744</v>
      </c>
      <c r="H157" s="269" t="s">
        <v>2745</v>
      </c>
      <c r="I157" s="269" t="s">
        <v>2746</v>
      </c>
      <c r="J157" s="270" t="s">
        <v>2747</v>
      </c>
      <c r="K157" s="256"/>
      <c r="L157" s="266"/>
      <c r="M157" s="266"/>
      <c r="N157" s="266"/>
      <c r="O157" s="266"/>
      <c r="P157" s="266"/>
      <c r="Q157" s="266"/>
      <c r="R157" s="266"/>
      <c r="S157" s="266"/>
      <c r="T157" s="255"/>
      <c r="U157" s="255"/>
      <c r="V157" s="255"/>
      <c r="W157" s="255"/>
      <c r="X157" s="255"/>
      <c r="Y157" s="255"/>
      <c r="Z157" s="255"/>
      <c r="AA157" s="255"/>
    </row>
    <row r="158" spans="1:27" ht="12.75" customHeight="1" x14ac:dyDescent="0.3">
      <c r="A158" s="284" t="s">
        <v>91</v>
      </c>
      <c r="B158" s="239" t="s">
        <v>11</v>
      </c>
      <c r="C158" s="263" t="s">
        <v>2748</v>
      </c>
      <c r="D158" s="264" t="s">
        <v>2749</v>
      </c>
      <c r="E158" s="264" t="s">
        <v>2750</v>
      </c>
      <c r="F158" s="264" t="s">
        <v>2518</v>
      </c>
      <c r="G158" s="264" t="s">
        <v>2751</v>
      </c>
      <c r="H158" s="264" t="s">
        <v>2752</v>
      </c>
      <c r="I158" s="264" t="s">
        <v>2753</v>
      </c>
      <c r="J158" s="265" t="s">
        <v>2754</v>
      </c>
      <c r="K158" s="256"/>
      <c r="L158" s="266"/>
      <c r="M158" s="266"/>
      <c r="N158" s="266"/>
      <c r="O158" s="266"/>
      <c r="P158" s="266"/>
      <c r="Q158" s="266"/>
      <c r="R158" s="266"/>
      <c r="S158" s="266"/>
      <c r="T158" s="255"/>
      <c r="U158" s="255"/>
      <c r="V158" s="255"/>
      <c r="W158" s="255"/>
      <c r="X158" s="255"/>
      <c r="Y158" s="255"/>
      <c r="Z158" s="255"/>
      <c r="AA158" s="255"/>
    </row>
    <row r="159" spans="1:27" ht="12.75" customHeight="1" x14ac:dyDescent="0.3">
      <c r="A159" s="257"/>
      <c r="B159" s="240" t="s">
        <v>10</v>
      </c>
      <c r="C159" s="268" t="s">
        <v>2755</v>
      </c>
      <c r="D159" s="269" t="s">
        <v>2756</v>
      </c>
      <c r="E159" s="269" t="s">
        <v>2757</v>
      </c>
      <c r="F159" s="269" t="s">
        <v>2511</v>
      </c>
      <c r="G159" s="269" t="s">
        <v>2758</v>
      </c>
      <c r="H159" s="269" t="s">
        <v>2759</v>
      </c>
      <c r="I159" s="269" t="s">
        <v>2760</v>
      </c>
      <c r="J159" s="270" t="s">
        <v>2408</v>
      </c>
      <c r="K159" s="256"/>
      <c r="L159" s="266"/>
      <c r="M159" s="266"/>
      <c r="N159" s="266"/>
      <c r="O159" s="266"/>
      <c r="P159" s="266"/>
      <c r="Q159" s="266"/>
      <c r="R159" s="266"/>
      <c r="S159" s="266"/>
      <c r="T159" s="255"/>
      <c r="U159" s="255"/>
      <c r="V159" s="255"/>
      <c r="W159" s="255"/>
      <c r="X159" s="255"/>
      <c r="Y159" s="255"/>
      <c r="Z159" s="255"/>
      <c r="AA159" s="255"/>
    </row>
    <row r="160" spans="1:27" ht="12.75" customHeight="1" x14ac:dyDescent="0.3">
      <c r="A160" s="257"/>
      <c r="B160" s="241" t="s">
        <v>8</v>
      </c>
      <c r="C160" s="268" t="s">
        <v>2761</v>
      </c>
      <c r="D160" s="269" t="s">
        <v>2762</v>
      </c>
      <c r="E160" s="269" t="s">
        <v>2763</v>
      </c>
      <c r="F160" s="269" t="s">
        <v>1925</v>
      </c>
      <c r="G160" s="269" t="s">
        <v>2764</v>
      </c>
      <c r="H160" s="269" t="s">
        <v>2765</v>
      </c>
      <c r="I160" s="269" t="s">
        <v>2766</v>
      </c>
      <c r="J160" s="270" t="s">
        <v>2767</v>
      </c>
      <c r="K160" s="256"/>
      <c r="L160" s="266"/>
      <c r="M160" s="266"/>
      <c r="N160" s="266"/>
      <c r="O160" s="266"/>
      <c r="P160" s="266"/>
      <c r="Q160" s="266"/>
      <c r="R160" s="266"/>
      <c r="S160" s="266"/>
      <c r="T160" s="255"/>
      <c r="U160" s="255"/>
      <c r="V160" s="255"/>
      <c r="W160" s="255"/>
      <c r="X160" s="255"/>
      <c r="Y160" s="255"/>
      <c r="Z160" s="255"/>
      <c r="AA160" s="255"/>
    </row>
    <row r="161" spans="1:27" ht="12.75" customHeight="1" x14ac:dyDescent="0.3">
      <c r="A161" s="257"/>
      <c r="B161" s="242">
        <v>2021</v>
      </c>
      <c r="C161" s="268" t="s">
        <v>2768</v>
      </c>
      <c r="D161" s="269" t="s">
        <v>2769</v>
      </c>
      <c r="E161" s="269" t="s">
        <v>2770</v>
      </c>
      <c r="F161" s="269" t="s">
        <v>2771</v>
      </c>
      <c r="G161" s="269" t="s">
        <v>2772</v>
      </c>
      <c r="H161" s="269" t="s">
        <v>2773</v>
      </c>
      <c r="I161" s="269" t="s">
        <v>2774</v>
      </c>
      <c r="J161" s="270" t="s">
        <v>2775</v>
      </c>
      <c r="K161" s="256"/>
      <c r="L161" s="266"/>
      <c r="M161" s="266"/>
      <c r="N161" s="266"/>
      <c r="O161" s="266"/>
      <c r="P161" s="266"/>
      <c r="Q161" s="266"/>
      <c r="R161" s="266"/>
      <c r="S161" s="266"/>
      <c r="T161" s="255"/>
      <c r="U161" s="255"/>
      <c r="V161" s="255"/>
      <c r="W161" s="255"/>
      <c r="X161" s="255"/>
      <c r="Y161" s="255"/>
      <c r="Z161" s="255"/>
      <c r="AA161" s="255"/>
    </row>
    <row r="162" spans="1:27" ht="12.75" customHeight="1" x14ac:dyDescent="0.3">
      <c r="A162" s="257"/>
      <c r="B162" s="281">
        <v>2022</v>
      </c>
      <c r="C162" s="268" t="s">
        <v>2776</v>
      </c>
      <c r="D162" s="269" t="s">
        <v>2777</v>
      </c>
      <c r="E162" s="269" t="s">
        <v>2778</v>
      </c>
      <c r="F162" s="269" t="s">
        <v>2531</v>
      </c>
      <c r="G162" s="269" t="s">
        <v>2779</v>
      </c>
      <c r="H162" s="269" t="s">
        <v>2780</v>
      </c>
      <c r="I162" s="269" t="s">
        <v>2781</v>
      </c>
      <c r="J162" s="270" t="s">
        <v>2782</v>
      </c>
      <c r="K162" s="256"/>
      <c r="L162" s="266"/>
      <c r="M162" s="266"/>
      <c r="N162" s="266"/>
      <c r="O162" s="266"/>
      <c r="P162" s="266"/>
      <c r="Q162" s="266"/>
      <c r="R162" s="266"/>
      <c r="S162" s="266"/>
      <c r="T162" s="255"/>
      <c r="U162" s="255"/>
      <c r="V162" s="255"/>
      <c r="W162" s="255"/>
      <c r="X162" s="255"/>
      <c r="Y162" s="255"/>
      <c r="Z162" s="255"/>
      <c r="AA162" s="255"/>
    </row>
    <row r="163" spans="1:27" ht="12.75" customHeight="1" x14ac:dyDescent="0.3">
      <c r="A163" s="284" t="s">
        <v>92</v>
      </c>
      <c r="B163" s="239" t="s">
        <v>11</v>
      </c>
      <c r="C163" s="263" t="s">
        <v>2783</v>
      </c>
      <c r="D163" s="264" t="s">
        <v>2784</v>
      </c>
      <c r="E163" s="264" t="s">
        <v>2785</v>
      </c>
      <c r="F163" s="264" t="s">
        <v>2094</v>
      </c>
      <c r="G163" s="264" t="s">
        <v>2786</v>
      </c>
      <c r="H163" s="264" t="s">
        <v>2787</v>
      </c>
      <c r="I163" s="264" t="s">
        <v>2788</v>
      </c>
      <c r="J163" s="265" t="s">
        <v>2789</v>
      </c>
      <c r="K163" s="256"/>
      <c r="L163" s="266"/>
      <c r="M163" s="266"/>
      <c r="N163" s="266"/>
      <c r="O163" s="266"/>
      <c r="P163" s="266"/>
      <c r="Q163" s="266"/>
      <c r="R163" s="266"/>
      <c r="S163" s="266"/>
      <c r="T163" s="255"/>
      <c r="U163" s="255"/>
      <c r="V163" s="255"/>
      <c r="W163" s="255"/>
      <c r="X163" s="255"/>
      <c r="Y163" s="255"/>
      <c r="Z163" s="255"/>
      <c r="AA163" s="255"/>
    </row>
    <row r="164" spans="1:27" ht="12.75" customHeight="1" x14ac:dyDescent="0.3">
      <c r="A164" s="257"/>
      <c r="B164" s="240" t="s">
        <v>10</v>
      </c>
      <c r="C164" s="268" t="s">
        <v>2790</v>
      </c>
      <c r="D164" s="269" t="s">
        <v>2791</v>
      </c>
      <c r="E164" s="269" t="s">
        <v>2792</v>
      </c>
      <c r="F164" s="269" t="s">
        <v>2793</v>
      </c>
      <c r="G164" s="269" t="s">
        <v>2786</v>
      </c>
      <c r="H164" s="269" t="s">
        <v>2787</v>
      </c>
      <c r="I164" s="269" t="s">
        <v>2794</v>
      </c>
      <c r="J164" s="270" t="s">
        <v>2795</v>
      </c>
      <c r="K164" s="256"/>
      <c r="L164" s="266"/>
      <c r="M164" s="266"/>
      <c r="N164" s="266"/>
      <c r="O164" s="266"/>
      <c r="P164" s="266"/>
      <c r="Q164" s="266"/>
      <c r="R164" s="266"/>
      <c r="S164" s="266"/>
      <c r="T164" s="255"/>
      <c r="U164" s="255"/>
      <c r="V164" s="255"/>
      <c r="W164" s="255"/>
      <c r="X164" s="255"/>
      <c r="Y164" s="255"/>
      <c r="Z164" s="255"/>
      <c r="AA164" s="255"/>
    </row>
    <row r="165" spans="1:27" ht="12.75" customHeight="1" x14ac:dyDescent="0.3">
      <c r="A165" s="257"/>
      <c r="B165" s="241" t="s">
        <v>8</v>
      </c>
      <c r="C165" s="268" t="s">
        <v>2796</v>
      </c>
      <c r="D165" s="269" t="s">
        <v>2797</v>
      </c>
      <c r="E165" s="269" t="s">
        <v>2798</v>
      </c>
      <c r="F165" s="269" t="s">
        <v>67</v>
      </c>
      <c r="G165" s="269" t="s">
        <v>68</v>
      </c>
      <c r="H165" s="269" t="s">
        <v>68</v>
      </c>
      <c r="I165" s="269" t="s">
        <v>2799</v>
      </c>
      <c r="J165" s="270" t="s">
        <v>2800</v>
      </c>
      <c r="K165" s="256"/>
      <c r="L165" s="266"/>
      <c r="M165" s="266"/>
      <c r="N165" s="266"/>
      <c r="O165" s="266"/>
      <c r="P165" s="266"/>
      <c r="Q165" s="266"/>
      <c r="R165" s="266"/>
      <c r="S165" s="266"/>
      <c r="T165" s="255"/>
      <c r="U165" s="255"/>
      <c r="V165" s="255"/>
      <c r="W165" s="255"/>
      <c r="X165" s="255"/>
      <c r="Y165" s="255"/>
      <c r="Z165" s="255"/>
      <c r="AA165" s="255"/>
    </row>
    <row r="166" spans="1:27" ht="12.75" customHeight="1" x14ac:dyDescent="0.3">
      <c r="A166" s="257"/>
      <c r="B166" s="242">
        <v>2021</v>
      </c>
      <c r="C166" s="268" t="s">
        <v>2801</v>
      </c>
      <c r="D166" s="269" t="s">
        <v>2802</v>
      </c>
      <c r="E166" s="269" t="s">
        <v>2803</v>
      </c>
      <c r="F166" s="269" t="s">
        <v>67</v>
      </c>
      <c r="G166" s="269" t="s">
        <v>2804</v>
      </c>
      <c r="H166" s="269" t="s">
        <v>2805</v>
      </c>
      <c r="I166" s="269" t="s">
        <v>2806</v>
      </c>
      <c r="J166" s="270" t="s">
        <v>2807</v>
      </c>
      <c r="K166" s="256"/>
      <c r="L166" s="266"/>
      <c r="M166" s="266"/>
      <c r="N166" s="266"/>
      <c r="O166" s="266"/>
      <c r="P166" s="266"/>
      <c r="Q166" s="266"/>
      <c r="R166" s="266"/>
      <c r="S166" s="266"/>
      <c r="T166" s="255"/>
      <c r="U166" s="255"/>
      <c r="V166" s="255"/>
      <c r="W166" s="255"/>
      <c r="X166" s="255"/>
      <c r="Y166" s="255"/>
      <c r="Z166" s="255"/>
      <c r="AA166" s="255"/>
    </row>
    <row r="167" spans="1:27" ht="12.75" customHeight="1" x14ac:dyDescent="0.3">
      <c r="A167" s="257"/>
      <c r="B167" s="281">
        <v>2022</v>
      </c>
      <c r="C167" s="268" t="s">
        <v>2808</v>
      </c>
      <c r="D167" s="269" t="s">
        <v>2809</v>
      </c>
      <c r="E167" s="269" t="s">
        <v>2810</v>
      </c>
      <c r="F167" s="269" t="s">
        <v>67</v>
      </c>
      <c r="G167" s="269" t="s">
        <v>68</v>
      </c>
      <c r="H167" s="269" t="s">
        <v>68</v>
      </c>
      <c r="I167" s="269" t="s">
        <v>2811</v>
      </c>
      <c r="J167" s="270" t="s">
        <v>2812</v>
      </c>
      <c r="K167" s="256"/>
      <c r="L167" s="266"/>
      <c r="M167" s="266"/>
      <c r="N167" s="266"/>
      <c r="O167" s="266"/>
      <c r="P167" s="266"/>
      <c r="Q167" s="266"/>
      <c r="R167" s="266"/>
      <c r="S167" s="266"/>
      <c r="T167" s="255"/>
      <c r="U167" s="255"/>
      <c r="V167" s="255"/>
      <c r="W167" s="255"/>
      <c r="X167" s="255"/>
      <c r="Y167" s="255"/>
      <c r="Z167" s="255"/>
      <c r="AA167" s="255"/>
    </row>
    <row r="168" spans="1:27" ht="12.75" customHeight="1" x14ac:dyDescent="0.3">
      <c r="A168" s="284" t="s">
        <v>93</v>
      </c>
      <c r="B168" s="239" t="s">
        <v>11</v>
      </c>
      <c r="C168" s="263" t="s">
        <v>2813</v>
      </c>
      <c r="D168" s="264" t="s">
        <v>2814</v>
      </c>
      <c r="E168" s="264" t="s">
        <v>2815</v>
      </c>
      <c r="F168" s="264" t="s">
        <v>1847</v>
      </c>
      <c r="G168" s="264" t="s">
        <v>2816</v>
      </c>
      <c r="H168" s="264" t="s">
        <v>2817</v>
      </c>
      <c r="I168" s="264" t="s">
        <v>2818</v>
      </c>
      <c r="J168" s="265" t="s">
        <v>2819</v>
      </c>
      <c r="K168" s="256"/>
      <c r="L168" s="266"/>
      <c r="M168" s="266"/>
      <c r="N168" s="266"/>
      <c r="O168" s="266"/>
      <c r="P168" s="266"/>
      <c r="Q168" s="266"/>
      <c r="R168" s="266"/>
      <c r="S168" s="266"/>
      <c r="T168" s="255"/>
      <c r="U168" s="255"/>
      <c r="V168" s="255"/>
      <c r="W168" s="255"/>
      <c r="X168" s="255"/>
      <c r="Y168" s="255"/>
      <c r="Z168" s="255"/>
      <c r="AA168" s="255"/>
    </row>
    <row r="169" spans="1:27" ht="12.75" customHeight="1" x14ac:dyDescent="0.3">
      <c r="A169" s="257"/>
      <c r="B169" s="240" t="s">
        <v>10</v>
      </c>
      <c r="C169" s="268" t="s">
        <v>2820</v>
      </c>
      <c r="D169" s="269" t="s">
        <v>2821</v>
      </c>
      <c r="E169" s="269" t="s">
        <v>2822</v>
      </c>
      <c r="F169" s="269" t="s">
        <v>1847</v>
      </c>
      <c r="G169" s="269" t="s">
        <v>2823</v>
      </c>
      <c r="H169" s="269" t="s">
        <v>2817</v>
      </c>
      <c r="I169" s="269" t="s">
        <v>2145</v>
      </c>
      <c r="J169" s="270" t="s">
        <v>2170</v>
      </c>
      <c r="K169" s="256"/>
      <c r="L169" s="266"/>
      <c r="M169" s="266"/>
      <c r="N169" s="266"/>
      <c r="O169" s="266"/>
      <c r="P169" s="266"/>
      <c r="Q169" s="266"/>
      <c r="R169" s="266"/>
      <c r="S169" s="266"/>
      <c r="T169" s="255"/>
      <c r="U169" s="255"/>
      <c r="V169" s="255"/>
      <c r="W169" s="255"/>
      <c r="X169" s="255"/>
      <c r="Y169" s="255"/>
      <c r="Z169" s="255"/>
      <c r="AA169" s="255"/>
    </row>
    <row r="170" spans="1:27" ht="12.75" customHeight="1" x14ac:dyDescent="0.3">
      <c r="A170" s="257"/>
      <c r="B170" s="241" t="s">
        <v>8</v>
      </c>
      <c r="C170" s="268" t="s">
        <v>2824</v>
      </c>
      <c r="D170" s="269" t="s">
        <v>2825</v>
      </c>
      <c r="E170" s="269" t="s">
        <v>2826</v>
      </c>
      <c r="F170" s="269" t="s">
        <v>2827</v>
      </c>
      <c r="G170" s="269" t="s">
        <v>2828</v>
      </c>
      <c r="H170" s="269" t="s">
        <v>68</v>
      </c>
      <c r="I170" s="269" t="s">
        <v>2829</v>
      </c>
      <c r="J170" s="270" t="s">
        <v>2830</v>
      </c>
      <c r="K170" s="256"/>
      <c r="L170" s="266"/>
      <c r="M170" s="266"/>
      <c r="N170" s="266"/>
      <c r="O170" s="266"/>
      <c r="P170" s="266"/>
      <c r="Q170" s="266"/>
      <c r="R170" s="266"/>
      <c r="S170" s="266"/>
      <c r="T170" s="255"/>
      <c r="U170" s="255"/>
      <c r="V170" s="255"/>
      <c r="W170" s="255"/>
      <c r="X170" s="255"/>
      <c r="Y170" s="255"/>
      <c r="Z170" s="255"/>
      <c r="AA170" s="255"/>
    </row>
    <row r="171" spans="1:27" ht="12.75" customHeight="1" x14ac:dyDescent="0.3">
      <c r="A171" s="257"/>
      <c r="B171" s="242">
        <v>2021</v>
      </c>
      <c r="C171" s="268" t="s">
        <v>2831</v>
      </c>
      <c r="D171" s="269" t="s">
        <v>2832</v>
      </c>
      <c r="E171" s="269" t="s">
        <v>2833</v>
      </c>
      <c r="F171" s="269" t="s">
        <v>2229</v>
      </c>
      <c r="G171" s="269" t="s">
        <v>2834</v>
      </c>
      <c r="H171" s="269" t="s">
        <v>2835</v>
      </c>
      <c r="I171" s="269" t="s">
        <v>2836</v>
      </c>
      <c r="J171" s="270" t="s">
        <v>2213</v>
      </c>
      <c r="K171" s="256"/>
      <c r="L171" s="266"/>
      <c r="M171" s="266"/>
      <c r="N171" s="266"/>
      <c r="O171" s="266"/>
      <c r="P171" s="266"/>
      <c r="Q171" s="266"/>
      <c r="R171" s="266"/>
      <c r="S171" s="266"/>
      <c r="T171" s="255"/>
      <c r="U171" s="255"/>
      <c r="V171" s="255"/>
      <c r="W171" s="255"/>
      <c r="X171" s="255"/>
      <c r="Y171" s="255"/>
      <c r="Z171" s="255"/>
      <c r="AA171" s="255"/>
    </row>
    <row r="172" spans="1:27" ht="12.75" customHeight="1" x14ac:dyDescent="0.3">
      <c r="A172" s="257"/>
      <c r="B172" s="281">
        <v>2022</v>
      </c>
      <c r="C172" s="268" t="s">
        <v>2837</v>
      </c>
      <c r="D172" s="269" t="s">
        <v>2838</v>
      </c>
      <c r="E172" s="269" t="s">
        <v>2839</v>
      </c>
      <c r="F172" s="269" t="s">
        <v>1916</v>
      </c>
      <c r="G172" s="269" t="s">
        <v>2840</v>
      </c>
      <c r="H172" s="269" t="s">
        <v>68</v>
      </c>
      <c r="I172" s="269" t="s">
        <v>2841</v>
      </c>
      <c r="J172" s="270" t="s">
        <v>2180</v>
      </c>
      <c r="K172" s="256"/>
      <c r="L172" s="266"/>
      <c r="M172" s="266"/>
      <c r="N172" s="266"/>
      <c r="O172" s="266"/>
      <c r="P172" s="266"/>
      <c r="Q172" s="266"/>
      <c r="R172" s="266"/>
      <c r="S172" s="266"/>
      <c r="T172" s="255"/>
      <c r="U172" s="255"/>
      <c r="V172" s="255"/>
      <c r="W172" s="255"/>
      <c r="X172" s="255"/>
      <c r="Y172" s="255"/>
      <c r="Z172" s="255"/>
      <c r="AA172" s="255"/>
    </row>
    <row r="173" spans="1:27" ht="12.75" customHeight="1" x14ac:dyDescent="0.3">
      <c r="A173" s="284" t="s">
        <v>94</v>
      </c>
      <c r="B173" s="239" t="s">
        <v>11</v>
      </c>
      <c r="C173" s="263" t="s">
        <v>2842</v>
      </c>
      <c r="D173" s="264" t="s">
        <v>2843</v>
      </c>
      <c r="E173" s="264" t="s">
        <v>2716</v>
      </c>
      <c r="F173" s="264" t="s">
        <v>2844</v>
      </c>
      <c r="G173" s="264" t="s">
        <v>2845</v>
      </c>
      <c r="H173" s="264" t="s">
        <v>2846</v>
      </c>
      <c r="I173" s="264" t="s">
        <v>2847</v>
      </c>
      <c r="J173" s="265" t="s">
        <v>2848</v>
      </c>
      <c r="K173" s="256"/>
      <c r="L173" s="266"/>
      <c r="M173" s="266"/>
      <c r="N173" s="266"/>
      <c r="O173" s="266"/>
      <c r="P173" s="266"/>
      <c r="Q173" s="266"/>
      <c r="R173" s="266"/>
      <c r="S173" s="266"/>
      <c r="T173" s="255"/>
      <c r="U173" s="255"/>
      <c r="V173" s="255"/>
      <c r="W173" s="255"/>
      <c r="X173" s="255"/>
      <c r="Y173" s="255"/>
      <c r="Z173" s="255"/>
      <c r="AA173" s="255"/>
    </row>
    <row r="174" spans="1:27" ht="12.75" customHeight="1" x14ac:dyDescent="0.3">
      <c r="A174" s="257"/>
      <c r="B174" s="240" t="s">
        <v>10</v>
      </c>
      <c r="C174" s="268" t="s">
        <v>2849</v>
      </c>
      <c r="D174" s="269" t="s">
        <v>2474</v>
      </c>
      <c r="E174" s="269" t="s">
        <v>2850</v>
      </c>
      <c r="F174" s="269" t="s">
        <v>2844</v>
      </c>
      <c r="G174" s="269" t="s">
        <v>2845</v>
      </c>
      <c r="H174" s="269" t="s">
        <v>2846</v>
      </c>
      <c r="I174" s="269" t="s">
        <v>2851</v>
      </c>
      <c r="J174" s="270" t="s">
        <v>2852</v>
      </c>
      <c r="K174" s="256"/>
      <c r="L174" s="266"/>
      <c r="M174" s="266"/>
      <c r="N174" s="266"/>
      <c r="O174" s="266"/>
      <c r="P174" s="266"/>
      <c r="Q174" s="266"/>
      <c r="R174" s="266"/>
      <c r="S174" s="266"/>
      <c r="T174" s="255"/>
      <c r="U174" s="255"/>
      <c r="V174" s="255"/>
      <c r="W174" s="255"/>
      <c r="X174" s="255"/>
      <c r="Y174" s="255"/>
      <c r="Z174" s="255"/>
      <c r="AA174" s="255"/>
    </row>
    <row r="175" spans="1:27" ht="12.75" customHeight="1" x14ac:dyDescent="0.3">
      <c r="A175" s="257"/>
      <c r="B175" s="241" t="s">
        <v>8</v>
      </c>
      <c r="C175" s="268" t="s">
        <v>2853</v>
      </c>
      <c r="D175" s="269" t="s">
        <v>2854</v>
      </c>
      <c r="E175" s="269" t="s">
        <v>1869</v>
      </c>
      <c r="F175" s="269" t="s">
        <v>2855</v>
      </c>
      <c r="G175" s="269" t="s">
        <v>68</v>
      </c>
      <c r="H175" s="269" t="s">
        <v>67</v>
      </c>
      <c r="I175" s="269" t="s">
        <v>2856</v>
      </c>
      <c r="J175" s="270" t="s">
        <v>2239</v>
      </c>
      <c r="K175" s="256"/>
      <c r="L175" s="266"/>
      <c r="M175" s="266"/>
      <c r="N175" s="266"/>
      <c r="O175" s="266"/>
      <c r="P175" s="266"/>
      <c r="Q175" s="266"/>
      <c r="R175" s="266"/>
      <c r="S175" s="266"/>
      <c r="T175" s="255"/>
      <c r="U175" s="255"/>
      <c r="V175" s="255"/>
      <c r="W175" s="255"/>
      <c r="X175" s="255"/>
      <c r="Y175" s="255"/>
      <c r="Z175" s="255"/>
      <c r="AA175" s="255"/>
    </row>
    <row r="176" spans="1:27" ht="12.75" customHeight="1" x14ac:dyDescent="0.3">
      <c r="A176" s="257"/>
      <c r="B176" s="242">
        <v>2021</v>
      </c>
      <c r="C176" s="268" t="s">
        <v>2857</v>
      </c>
      <c r="D176" s="269" t="s">
        <v>2858</v>
      </c>
      <c r="E176" s="269" t="s">
        <v>2859</v>
      </c>
      <c r="F176" s="269" t="s">
        <v>2860</v>
      </c>
      <c r="G176" s="269" t="s">
        <v>67</v>
      </c>
      <c r="H176" s="269" t="s">
        <v>67</v>
      </c>
      <c r="I176" s="269" t="s">
        <v>2861</v>
      </c>
      <c r="J176" s="270" t="s">
        <v>2127</v>
      </c>
      <c r="K176" s="256"/>
      <c r="L176" s="266"/>
      <c r="M176" s="266"/>
      <c r="N176" s="266"/>
      <c r="O176" s="266"/>
      <c r="P176" s="266"/>
      <c r="Q176" s="266"/>
      <c r="R176" s="266"/>
      <c r="S176" s="266"/>
      <c r="T176" s="255"/>
      <c r="U176" s="255"/>
      <c r="V176" s="255"/>
      <c r="W176" s="255"/>
      <c r="X176" s="255"/>
      <c r="Y176" s="255"/>
      <c r="Z176" s="255"/>
      <c r="AA176" s="255"/>
    </row>
    <row r="177" spans="1:27" ht="12.75" customHeight="1" x14ac:dyDescent="0.3">
      <c r="A177" s="257"/>
      <c r="B177" s="281">
        <v>2022</v>
      </c>
      <c r="C177" s="268" t="s">
        <v>2862</v>
      </c>
      <c r="D177" s="269" t="s">
        <v>2444</v>
      </c>
      <c r="E177" s="269" t="s">
        <v>2863</v>
      </c>
      <c r="F177" s="269" t="s">
        <v>2864</v>
      </c>
      <c r="G177" s="269" t="s">
        <v>68</v>
      </c>
      <c r="H177" s="269" t="s">
        <v>67</v>
      </c>
      <c r="I177" s="269" t="s">
        <v>2865</v>
      </c>
      <c r="J177" s="270" t="s">
        <v>2809</v>
      </c>
      <c r="K177" s="256"/>
      <c r="L177" s="266"/>
      <c r="M177" s="266"/>
      <c r="N177" s="266"/>
      <c r="O177" s="266"/>
      <c r="P177" s="266"/>
      <c r="Q177" s="266"/>
      <c r="R177" s="266"/>
      <c r="S177" s="266"/>
      <c r="T177" s="255"/>
      <c r="U177" s="255"/>
      <c r="V177" s="255"/>
      <c r="W177" s="255"/>
      <c r="X177" s="255"/>
      <c r="Y177" s="255"/>
      <c r="Z177" s="255"/>
      <c r="AA177" s="255"/>
    </row>
    <row r="178" spans="1:27" ht="12.75" customHeight="1" x14ac:dyDescent="0.3">
      <c r="A178" s="433" t="s">
        <v>16</v>
      </c>
      <c r="B178" s="508" t="s">
        <v>11</v>
      </c>
      <c r="C178" s="435" t="s">
        <v>2866</v>
      </c>
      <c r="D178" s="436" t="s">
        <v>2867</v>
      </c>
      <c r="E178" s="436" t="s">
        <v>2868</v>
      </c>
      <c r="F178" s="436" t="s">
        <v>2869</v>
      </c>
      <c r="G178" s="436" t="s">
        <v>2870</v>
      </c>
      <c r="H178" s="436" t="s">
        <v>2871</v>
      </c>
      <c r="I178" s="436" t="s">
        <v>2872</v>
      </c>
      <c r="J178" s="437" t="s">
        <v>2873</v>
      </c>
      <c r="K178" s="255"/>
      <c r="L178" s="261"/>
      <c r="M178" s="261"/>
      <c r="N178" s="261"/>
      <c r="O178" s="261"/>
      <c r="P178" s="261"/>
      <c r="Q178" s="261"/>
      <c r="R178" s="261"/>
      <c r="S178" s="261"/>
      <c r="T178" s="255"/>
      <c r="U178" s="255"/>
      <c r="V178" s="255"/>
      <c r="W178" s="255"/>
      <c r="X178" s="255"/>
      <c r="Y178" s="255"/>
      <c r="Z178" s="255"/>
      <c r="AA178" s="255"/>
    </row>
    <row r="179" spans="1:27" ht="12.75" customHeight="1" x14ac:dyDescent="0.3">
      <c r="A179" s="438"/>
      <c r="B179" s="505" t="s">
        <v>10</v>
      </c>
      <c r="C179" s="440" t="s">
        <v>2874</v>
      </c>
      <c r="D179" s="441" t="s">
        <v>2875</v>
      </c>
      <c r="E179" s="441" t="s">
        <v>2876</v>
      </c>
      <c r="F179" s="441" t="s">
        <v>2877</v>
      </c>
      <c r="G179" s="441" t="s">
        <v>2878</v>
      </c>
      <c r="H179" s="441" t="s">
        <v>2879</v>
      </c>
      <c r="I179" s="441" t="s">
        <v>2880</v>
      </c>
      <c r="J179" s="442" t="s">
        <v>2881</v>
      </c>
      <c r="K179" s="255"/>
      <c r="L179" s="261"/>
      <c r="M179" s="261"/>
      <c r="N179" s="261"/>
      <c r="O179" s="261"/>
      <c r="P179" s="261"/>
      <c r="Q179" s="261"/>
      <c r="R179" s="261"/>
      <c r="S179" s="261"/>
      <c r="T179" s="255"/>
      <c r="U179" s="255"/>
      <c r="V179" s="255"/>
      <c r="W179" s="255"/>
      <c r="X179" s="255"/>
      <c r="Y179" s="255"/>
      <c r="Z179" s="255"/>
      <c r="AA179" s="255"/>
    </row>
    <row r="180" spans="1:27" ht="12.75" customHeight="1" x14ac:dyDescent="0.3">
      <c r="A180" s="438"/>
      <c r="B180" s="506" t="s">
        <v>8</v>
      </c>
      <c r="C180" s="440" t="s">
        <v>2882</v>
      </c>
      <c r="D180" s="441" t="s">
        <v>2883</v>
      </c>
      <c r="E180" s="441" t="s">
        <v>2884</v>
      </c>
      <c r="F180" s="441" t="s">
        <v>2885</v>
      </c>
      <c r="G180" s="441" t="s">
        <v>2886</v>
      </c>
      <c r="H180" s="441" t="s">
        <v>2887</v>
      </c>
      <c r="I180" s="441" t="s">
        <v>2888</v>
      </c>
      <c r="J180" s="442" t="s">
        <v>2889</v>
      </c>
      <c r="K180" s="255"/>
      <c r="L180" s="261"/>
      <c r="M180" s="261"/>
      <c r="N180" s="261"/>
      <c r="O180" s="261"/>
      <c r="P180" s="261"/>
      <c r="Q180" s="261"/>
      <c r="R180" s="261"/>
      <c r="S180" s="261"/>
      <c r="T180" s="255"/>
      <c r="U180" s="255"/>
      <c r="V180" s="255"/>
      <c r="W180" s="255"/>
      <c r="X180" s="255"/>
      <c r="Y180" s="255"/>
      <c r="Z180" s="255"/>
      <c r="AA180" s="255"/>
    </row>
    <row r="181" spans="1:27" ht="12.75" customHeight="1" x14ac:dyDescent="0.3">
      <c r="A181" s="438"/>
      <c r="B181" s="507">
        <v>2021</v>
      </c>
      <c r="C181" s="440" t="s">
        <v>2890</v>
      </c>
      <c r="D181" s="441" t="s">
        <v>2891</v>
      </c>
      <c r="E181" s="441" t="s">
        <v>2892</v>
      </c>
      <c r="F181" s="441" t="s">
        <v>2893</v>
      </c>
      <c r="G181" s="441" t="s">
        <v>2894</v>
      </c>
      <c r="H181" s="441" t="s">
        <v>2895</v>
      </c>
      <c r="I181" s="441" t="s">
        <v>2896</v>
      </c>
      <c r="J181" s="442" t="s">
        <v>2897</v>
      </c>
      <c r="K181" s="255"/>
      <c r="L181" s="261"/>
      <c r="M181" s="261"/>
      <c r="N181" s="261"/>
      <c r="O181" s="261"/>
      <c r="P181" s="261"/>
      <c r="Q181" s="261"/>
      <c r="R181" s="261"/>
      <c r="S181" s="261"/>
      <c r="T181" s="255"/>
      <c r="U181" s="255"/>
      <c r="V181" s="255"/>
      <c r="W181" s="255"/>
      <c r="X181" s="255"/>
      <c r="Y181" s="255"/>
      <c r="Z181" s="255"/>
      <c r="AA181" s="255"/>
    </row>
    <row r="182" spans="1:27" ht="12.75" customHeight="1" x14ac:dyDescent="0.3">
      <c r="A182" s="438"/>
      <c r="B182" s="444">
        <v>2022</v>
      </c>
      <c r="C182" s="440" t="s">
        <v>2898</v>
      </c>
      <c r="D182" s="441" t="s">
        <v>2899</v>
      </c>
      <c r="E182" s="441" t="s">
        <v>2900</v>
      </c>
      <c r="F182" s="441" t="s">
        <v>2338</v>
      </c>
      <c r="G182" s="441" t="s">
        <v>2901</v>
      </c>
      <c r="H182" s="441" t="s">
        <v>2902</v>
      </c>
      <c r="I182" s="441" t="s">
        <v>2903</v>
      </c>
      <c r="J182" s="442" t="s">
        <v>2904</v>
      </c>
      <c r="K182" s="255"/>
      <c r="L182" s="261"/>
      <c r="M182" s="261"/>
      <c r="N182" s="261"/>
      <c r="O182" s="261"/>
      <c r="P182" s="261"/>
      <c r="Q182" s="261"/>
      <c r="R182" s="261"/>
      <c r="S182" s="261"/>
      <c r="T182" s="255"/>
      <c r="U182" s="255"/>
      <c r="V182" s="255"/>
      <c r="W182" s="255"/>
      <c r="X182" s="255"/>
      <c r="Y182" s="255"/>
      <c r="Z182" s="255"/>
      <c r="AA182" s="255"/>
    </row>
    <row r="183" spans="1:27" ht="12.75" customHeight="1" x14ac:dyDescent="0.3">
      <c r="A183" s="262" t="s">
        <v>15</v>
      </c>
      <c r="B183" s="235" t="s">
        <v>11</v>
      </c>
      <c r="C183" s="566" t="s">
        <v>2905</v>
      </c>
      <c r="D183" s="567" t="s">
        <v>2906</v>
      </c>
      <c r="E183" s="567" t="s">
        <v>2907</v>
      </c>
      <c r="F183" s="567" t="s">
        <v>2908</v>
      </c>
      <c r="G183" s="567" t="s">
        <v>2909</v>
      </c>
      <c r="H183" s="567" t="s">
        <v>2910</v>
      </c>
      <c r="I183" s="567" t="s">
        <v>2911</v>
      </c>
      <c r="J183" s="568" t="s">
        <v>2912</v>
      </c>
      <c r="K183" s="256"/>
      <c r="L183" s="266"/>
      <c r="M183" s="266"/>
      <c r="N183" s="266"/>
      <c r="O183" s="266"/>
      <c r="P183" s="266"/>
      <c r="Q183" s="266"/>
      <c r="R183" s="266"/>
      <c r="S183" s="266"/>
      <c r="T183" s="255"/>
      <c r="U183" s="255"/>
      <c r="V183" s="255"/>
      <c r="W183" s="255"/>
      <c r="X183" s="255"/>
      <c r="Y183" s="255"/>
      <c r="Z183" s="255"/>
      <c r="AA183" s="255"/>
    </row>
    <row r="184" spans="1:27" ht="12.75" customHeight="1" x14ac:dyDescent="0.3">
      <c r="A184" s="267"/>
      <c r="B184" s="236" t="s">
        <v>10</v>
      </c>
      <c r="C184" s="569" t="s">
        <v>2913</v>
      </c>
      <c r="D184" s="570" t="s">
        <v>2914</v>
      </c>
      <c r="E184" s="570" t="s">
        <v>2915</v>
      </c>
      <c r="F184" s="570" t="s">
        <v>2372</v>
      </c>
      <c r="G184" s="570" t="s">
        <v>2916</v>
      </c>
      <c r="H184" s="570" t="s">
        <v>2917</v>
      </c>
      <c r="I184" s="570" t="s">
        <v>2918</v>
      </c>
      <c r="J184" s="571" t="s">
        <v>2919</v>
      </c>
      <c r="K184" s="256"/>
      <c r="L184" s="266"/>
      <c r="M184" s="266"/>
      <c r="N184" s="266"/>
      <c r="O184" s="266"/>
      <c r="P184" s="266"/>
      <c r="Q184" s="266"/>
      <c r="R184" s="266"/>
      <c r="S184" s="266"/>
      <c r="T184" s="255"/>
      <c r="U184" s="255"/>
      <c r="V184" s="255"/>
      <c r="W184" s="255"/>
      <c r="X184" s="255"/>
      <c r="Y184" s="255"/>
      <c r="Z184" s="255"/>
      <c r="AA184" s="255"/>
    </row>
    <row r="185" spans="1:27" ht="12.75" customHeight="1" x14ac:dyDescent="0.3">
      <c r="A185" s="267"/>
      <c r="B185" s="237" t="s">
        <v>8</v>
      </c>
      <c r="C185" s="569" t="s">
        <v>2920</v>
      </c>
      <c r="D185" s="570" t="s">
        <v>2921</v>
      </c>
      <c r="E185" s="570" t="s">
        <v>2922</v>
      </c>
      <c r="F185" s="570" t="s">
        <v>2793</v>
      </c>
      <c r="G185" s="570" t="s">
        <v>2923</v>
      </c>
      <c r="H185" s="570" t="s">
        <v>2924</v>
      </c>
      <c r="I185" s="570" t="s">
        <v>2925</v>
      </c>
      <c r="J185" s="571" t="s">
        <v>2926</v>
      </c>
      <c r="K185" s="256"/>
      <c r="L185" s="266"/>
      <c r="M185" s="266"/>
      <c r="N185" s="266"/>
      <c r="O185" s="266"/>
      <c r="P185" s="266"/>
      <c r="Q185" s="266"/>
      <c r="R185" s="266"/>
      <c r="S185" s="266"/>
      <c r="T185" s="255"/>
      <c r="U185" s="255"/>
      <c r="V185" s="255"/>
      <c r="W185" s="255"/>
      <c r="X185" s="255"/>
      <c r="Y185" s="255"/>
      <c r="Z185" s="255"/>
      <c r="AA185" s="255"/>
    </row>
    <row r="186" spans="1:27" ht="12.75" customHeight="1" x14ac:dyDescent="0.3">
      <c r="A186" s="267"/>
      <c r="B186" s="238">
        <v>2021</v>
      </c>
      <c r="C186" s="569" t="s">
        <v>2927</v>
      </c>
      <c r="D186" s="570" t="s">
        <v>2928</v>
      </c>
      <c r="E186" s="570" t="s">
        <v>2929</v>
      </c>
      <c r="F186" s="570" t="s">
        <v>2930</v>
      </c>
      <c r="G186" s="570" t="s">
        <v>2931</v>
      </c>
      <c r="H186" s="570" t="s">
        <v>2932</v>
      </c>
      <c r="I186" s="570" t="s">
        <v>2933</v>
      </c>
      <c r="J186" s="571" t="s">
        <v>2934</v>
      </c>
      <c r="K186" s="256"/>
      <c r="L186" s="266"/>
      <c r="M186" s="266"/>
      <c r="N186" s="266"/>
      <c r="O186" s="266"/>
      <c r="P186" s="266"/>
      <c r="Q186" s="266"/>
      <c r="R186" s="266"/>
      <c r="S186" s="266"/>
      <c r="T186" s="255"/>
      <c r="U186" s="255"/>
      <c r="V186" s="255"/>
      <c r="W186" s="255"/>
      <c r="X186" s="255"/>
      <c r="Y186" s="255"/>
      <c r="Z186" s="255"/>
      <c r="AA186" s="255"/>
    </row>
    <row r="187" spans="1:27" ht="12.75" customHeight="1" x14ac:dyDescent="0.3">
      <c r="A187" s="267"/>
      <c r="B187" s="271">
        <v>2022</v>
      </c>
      <c r="C187" s="569" t="s">
        <v>2935</v>
      </c>
      <c r="D187" s="570" t="s">
        <v>2936</v>
      </c>
      <c r="E187" s="570" t="s">
        <v>2937</v>
      </c>
      <c r="F187" s="570" t="s">
        <v>2938</v>
      </c>
      <c r="G187" s="570" t="s">
        <v>2939</v>
      </c>
      <c r="H187" s="570" t="s">
        <v>2940</v>
      </c>
      <c r="I187" s="570" t="s">
        <v>2941</v>
      </c>
      <c r="J187" s="571" t="s">
        <v>2942</v>
      </c>
      <c r="K187" s="256"/>
      <c r="L187" s="266"/>
      <c r="M187" s="266"/>
      <c r="N187" s="266"/>
      <c r="O187" s="266"/>
      <c r="P187" s="266"/>
      <c r="Q187" s="266"/>
      <c r="R187" s="266"/>
      <c r="S187" s="266"/>
      <c r="T187" s="255"/>
      <c r="U187" s="255"/>
      <c r="V187" s="255"/>
      <c r="W187" s="255"/>
      <c r="X187" s="255"/>
      <c r="Y187" s="255"/>
      <c r="Z187" s="255"/>
      <c r="AA187" s="255"/>
    </row>
    <row r="188" spans="1:27" ht="12.75" customHeight="1" x14ac:dyDescent="0.3">
      <c r="A188" s="282" t="s">
        <v>95</v>
      </c>
      <c r="B188" s="239" t="s">
        <v>11</v>
      </c>
      <c r="C188" s="272" t="s">
        <v>2943</v>
      </c>
      <c r="D188" s="273" t="s">
        <v>2798</v>
      </c>
      <c r="E188" s="273" t="s">
        <v>2077</v>
      </c>
      <c r="F188" s="273" t="s">
        <v>2944</v>
      </c>
      <c r="G188" s="273" t="s">
        <v>2945</v>
      </c>
      <c r="H188" s="273" t="s">
        <v>2946</v>
      </c>
      <c r="I188" s="273" t="s">
        <v>2947</v>
      </c>
      <c r="J188" s="274" t="s">
        <v>2948</v>
      </c>
      <c r="K188" s="275"/>
      <c r="L188" s="276"/>
      <c r="M188" s="276"/>
      <c r="N188" s="276"/>
      <c r="O188" s="276"/>
      <c r="P188" s="276"/>
      <c r="Q188" s="276"/>
      <c r="R188" s="276"/>
      <c r="S188" s="276"/>
      <c r="T188" s="275"/>
      <c r="U188" s="275"/>
      <c r="V188" s="275"/>
      <c r="W188" s="275"/>
      <c r="X188" s="275"/>
      <c r="Y188" s="275"/>
      <c r="Z188" s="275"/>
      <c r="AA188" s="275"/>
    </row>
    <row r="189" spans="1:27" ht="12.75" customHeight="1" x14ac:dyDescent="0.3">
      <c r="A189" s="280"/>
      <c r="B189" s="240" t="s">
        <v>10</v>
      </c>
      <c r="C189" s="277" t="s">
        <v>2949</v>
      </c>
      <c r="D189" s="278" t="s">
        <v>2950</v>
      </c>
      <c r="E189" s="278" t="s">
        <v>2077</v>
      </c>
      <c r="F189" s="278" t="s">
        <v>2944</v>
      </c>
      <c r="G189" s="278" t="s">
        <v>2945</v>
      </c>
      <c r="H189" s="278" t="s">
        <v>2946</v>
      </c>
      <c r="I189" s="278" t="s">
        <v>2951</v>
      </c>
      <c r="J189" s="279" t="s">
        <v>2952</v>
      </c>
      <c r="K189" s="275"/>
      <c r="L189" s="276"/>
      <c r="M189" s="276"/>
      <c r="N189" s="276"/>
      <c r="O189" s="276"/>
      <c r="P189" s="276"/>
      <c r="Q189" s="276"/>
      <c r="R189" s="276"/>
      <c r="S189" s="276"/>
      <c r="T189" s="275"/>
      <c r="U189" s="275"/>
      <c r="V189" s="275"/>
      <c r="W189" s="275"/>
      <c r="X189" s="275"/>
      <c r="Y189" s="275"/>
      <c r="Z189" s="275"/>
      <c r="AA189" s="275"/>
    </row>
    <row r="190" spans="1:27" ht="12.75" customHeight="1" x14ac:dyDescent="0.3">
      <c r="A190" s="280"/>
      <c r="B190" s="241" t="s">
        <v>8</v>
      </c>
      <c r="C190" s="277" t="s">
        <v>2953</v>
      </c>
      <c r="D190" s="278" t="s">
        <v>2954</v>
      </c>
      <c r="E190" s="278" t="s">
        <v>2944</v>
      </c>
      <c r="F190" s="278" t="s">
        <v>67</v>
      </c>
      <c r="G190" s="278" t="s">
        <v>67</v>
      </c>
      <c r="H190" s="278" t="s">
        <v>67</v>
      </c>
      <c r="I190" s="278" t="s">
        <v>1905</v>
      </c>
      <c r="J190" s="279" t="s">
        <v>2955</v>
      </c>
      <c r="K190" s="275"/>
      <c r="L190" s="276"/>
      <c r="M190" s="276"/>
      <c r="N190" s="276"/>
      <c r="O190" s="276"/>
      <c r="P190" s="276"/>
      <c r="Q190" s="276"/>
      <c r="R190" s="276"/>
      <c r="S190" s="276"/>
      <c r="T190" s="275"/>
      <c r="U190" s="275"/>
      <c r="V190" s="275"/>
      <c r="W190" s="275"/>
      <c r="X190" s="275"/>
      <c r="Y190" s="275"/>
      <c r="Z190" s="275"/>
      <c r="AA190" s="275"/>
    </row>
    <row r="191" spans="1:27" ht="12.75" customHeight="1" x14ac:dyDescent="0.3">
      <c r="A191" s="280"/>
      <c r="B191" s="242">
        <v>2021</v>
      </c>
      <c r="C191" s="277" t="s">
        <v>2956</v>
      </c>
      <c r="D191" s="278" t="s">
        <v>2957</v>
      </c>
      <c r="E191" s="278" t="s">
        <v>2481</v>
      </c>
      <c r="F191" s="278" t="s">
        <v>67</v>
      </c>
      <c r="G191" s="278" t="s">
        <v>67</v>
      </c>
      <c r="H191" s="278" t="s">
        <v>67</v>
      </c>
      <c r="I191" s="278" t="s">
        <v>2958</v>
      </c>
      <c r="J191" s="279" t="s">
        <v>2959</v>
      </c>
      <c r="K191" s="275"/>
      <c r="L191" s="276"/>
      <c r="M191" s="276"/>
      <c r="N191" s="276"/>
      <c r="O191" s="276"/>
      <c r="P191" s="276"/>
      <c r="Q191" s="276"/>
      <c r="R191" s="276"/>
      <c r="S191" s="276"/>
      <c r="T191" s="275"/>
      <c r="U191" s="275"/>
      <c r="V191" s="275"/>
      <c r="W191" s="275"/>
      <c r="X191" s="275"/>
      <c r="Y191" s="275"/>
      <c r="Z191" s="275"/>
      <c r="AA191" s="275"/>
    </row>
    <row r="192" spans="1:27" ht="12.75" customHeight="1" x14ac:dyDescent="0.3">
      <c r="A192" s="280"/>
      <c r="B192" s="281">
        <v>2022</v>
      </c>
      <c r="C192" s="277" t="s">
        <v>2960</v>
      </c>
      <c r="D192" s="278" t="s">
        <v>2024</v>
      </c>
      <c r="E192" s="278" t="s">
        <v>2961</v>
      </c>
      <c r="F192" s="278" t="s">
        <v>67</v>
      </c>
      <c r="G192" s="278" t="s">
        <v>67</v>
      </c>
      <c r="H192" s="278" t="s">
        <v>67</v>
      </c>
      <c r="I192" s="278" t="s">
        <v>2415</v>
      </c>
      <c r="J192" s="279" t="s">
        <v>2962</v>
      </c>
      <c r="K192" s="275"/>
      <c r="L192" s="276"/>
      <c r="M192" s="276"/>
      <c r="N192" s="276"/>
      <c r="O192" s="276"/>
      <c r="P192" s="276"/>
      <c r="Q192" s="276"/>
      <c r="R192" s="276"/>
      <c r="S192" s="276"/>
      <c r="T192" s="275"/>
      <c r="U192" s="275"/>
      <c r="V192" s="275"/>
      <c r="W192" s="275"/>
      <c r="X192" s="275"/>
      <c r="Y192" s="275"/>
      <c r="Z192" s="275"/>
      <c r="AA192" s="275"/>
    </row>
    <row r="193" spans="1:19" ht="12.75" customHeight="1" x14ac:dyDescent="0.3">
      <c r="A193" s="282" t="s">
        <v>96</v>
      </c>
      <c r="B193" s="239" t="s">
        <v>11</v>
      </c>
      <c r="C193" s="272" t="s">
        <v>2963</v>
      </c>
      <c r="D193" s="273" t="s">
        <v>2964</v>
      </c>
      <c r="E193" s="273" t="s">
        <v>2865</v>
      </c>
      <c r="F193" s="273" t="s">
        <v>2532</v>
      </c>
      <c r="G193" s="273" t="s">
        <v>2965</v>
      </c>
      <c r="H193" s="273" t="s">
        <v>2966</v>
      </c>
      <c r="I193" s="273" t="s">
        <v>2967</v>
      </c>
      <c r="J193" s="274" t="s">
        <v>2968</v>
      </c>
      <c r="K193" s="275"/>
      <c r="L193" s="276"/>
      <c r="M193" s="276"/>
      <c r="N193" s="276"/>
      <c r="O193" s="276"/>
      <c r="P193" s="276"/>
      <c r="Q193" s="276"/>
      <c r="R193" s="276"/>
      <c r="S193" s="276"/>
    </row>
    <row r="194" spans="1:19" ht="12.75" customHeight="1" x14ac:dyDescent="0.3">
      <c r="A194" s="280"/>
      <c r="B194" s="240" t="s">
        <v>10</v>
      </c>
      <c r="C194" s="277" t="s">
        <v>2969</v>
      </c>
      <c r="D194" s="278" t="s">
        <v>2970</v>
      </c>
      <c r="E194" s="278" t="s">
        <v>2971</v>
      </c>
      <c r="F194" s="278" t="s">
        <v>2855</v>
      </c>
      <c r="G194" s="278" t="s">
        <v>2972</v>
      </c>
      <c r="H194" s="278" t="s">
        <v>2966</v>
      </c>
      <c r="I194" s="278" t="s">
        <v>2973</v>
      </c>
      <c r="J194" s="279" t="s">
        <v>2974</v>
      </c>
      <c r="K194" s="275"/>
      <c r="L194" s="276"/>
      <c r="M194" s="276"/>
      <c r="N194" s="276"/>
      <c r="O194" s="276"/>
      <c r="P194" s="276"/>
      <c r="Q194" s="276"/>
      <c r="R194" s="276"/>
      <c r="S194" s="276"/>
    </row>
    <row r="195" spans="1:19" ht="12.75" customHeight="1" x14ac:dyDescent="0.3">
      <c r="A195" s="280"/>
      <c r="B195" s="241" t="s">
        <v>8</v>
      </c>
      <c r="C195" s="277" t="s">
        <v>2975</v>
      </c>
      <c r="D195" s="278" t="s">
        <v>2976</v>
      </c>
      <c r="E195" s="278" t="s">
        <v>2977</v>
      </c>
      <c r="F195" s="278" t="s">
        <v>67</v>
      </c>
      <c r="G195" s="278" t="s">
        <v>2978</v>
      </c>
      <c r="H195" s="278" t="s">
        <v>68</v>
      </c>
      <c r="I195" s="278" t="s">
        <v>2979</v>
      </c>
      <c r="J195" s="279" t="s">
        <v>2717</v>
      </c>
      <c r="K195" s="275"/>
      <c r="L195" s="276"/>
      <c r="M195" s="276"/>
      <c r="N195" s="276"/>
      <c r="O195" s="276"/>
      <c r="P195" s="276"/>
      <c r="Q195" s="276"/>
      <c r="R195" s="276"/>
      <c r="S195" s="276"/>
    </row>
    <row r="196" spans="1:19" ht="12.75" customHeight="1" x14ac:dyDescent="0.3">
      <c r="A196" s="280"/>
      <c r="B196" s="242">
        <v>2021</v>
      </c>
      <c r="C196" s="277" t="s">
        <v>2980</v>
      </c>
      <c r="D196" s="278" t="s">
        <v>2981</v>
      </c>
      <c r="E196" s="278" t="s">
        <v>2982</v>
      </c>
      <c r="F196" s="278" t="s">
        <v>67</v>
      </c>
      <c r="G196" s="278" t="s">
        <v>68</v>
      </c>
      <c r="H196" s="278" t="s">
        <v>67</v>
      </c>
      <c r="I196" s="278" t="s">
        <v>2983</v>
      </c>
      <c r="J196" s="279" t="s">
        <v>2984</v>
      </c>
      <c r="K196" s="275"/>
      <c r="L196" s="276"/>
      <c r="M196" s="276"/>
      <c r="N196" s="276"/>
      <c r="O196" s="276"/>
      <c r="P196" s="276"/>
      <c r="Q196" s="276"/>
      <c r="R196" s="276"/>
      <c r="S196" s="276"/>
    </row>
    <row r="197" spans="1:19" ht="12.75" customHeight="1" x14ac:dyDescent="0.3">
      <c r="A197" s="280"/>
      <c r="B197" s="281">
        <v>2022</v>
      </c>
      <c r="C197" s="277" t="s">
        <v>2985</v>
      </c>
      <c r="D197" s="278" t="s">
        <v>2986</v>
      </c>
      <c r="E197" s="278" t="s">
        <v>2387</v>
      </c>
      <c r="F197" s="278" t="s">
        <v>67</v>
      </c>
      <c r="G197" s="278" t="s">
        <v>68</v>
      </c>
      <c r="H197" s="278" t="s">
        <v>67</v>
      </c>
      <c r="I197" s="278" t="s">
        <v>2987</v>
      </c>
      <c r="J197" s="279" t="s">
        <v>2988</v>
      </c>
      <c r="K197" s="275"/>
      <c r="L197" s="276"/>
      <c r="M197" s="276"/>
      <c r="N197" s="276"/>
      <c r="O197" s="276"/>
      <c r="P197" s="276"/>
      <c r="Q197" s="276"/>
      <c r="R197" s="276"/>
      <c r="S197" s="276"/>
    </row>
    <row r="198" spans="1:19" ht="12.75" customHeight="1" x14ac:dyDescent="0.3">
      <c r="A198" s="282" t="s">
        <v>97</v>
      </c>
      <c r="B198" s="239" t="s">
        <v>11</v>
      </c>
      <c r="C198" s="272" t="s">
        <v>2989</v>
      </c>
      <c r="D198" s="273" t="s">
        <v>2990</v>
      </c>
      <c r="E198" s="273" t="s">
        <v>2991</v>
      </c>
      <c r="F198" s="273" t="s">
        <v>68</v>
      </c>
      <c r="G198" s="273" t="s">
        <v>2992</v>
      </c>
      <c r="H198" s="273" t="s">
        <v>2993</v>
      </c>
      <c r="I198" s="273" t="s">
        <v>2994</v>
      </c>
      <c r="J198" s="274" t="s">
        <v>2725</v>
      </c>
      <c r="K198" s="275"/>
      <c r="L198" s="276"/>
      <c r="M198" s="276"/>
      <c r="N198" s="276"/>
      <c r="O198" s="276"/>
      <c r="P198" s="276"/>
      <c r="Q198" s="276"/>
      <c r="R198" s="276"/>
      <c r="S198" s="276"/>
    </row>
    <row r="199" spans="1:19" ht="12.75" customHeight="1" x14ac:dyDescent="0.3">
      <c r="A199" s="280"/>
      <c r="B199" s="240" t="s">
        <v>10</v>
      </c>
      <c r="C199" s="277" t="s">
        <v>2995</v>
      </c>
      <c r="D199" s="278" t="s">
        <v>2996</v>
      </c>
      <c r="E199" s="278" t="s">
        <v>2991</v>
      </c>
      <c r="F199" s="278" t="s">
        <v>68</v>
      </c>
      <c r="G199" s="278" t="s">
        <v>2992</v>
      </c>
      <c r="H199" s="278" t="s">
        <v>2993</v>
      </c>
      <c r="I199" s="278" t="s">
        <v>2997</v>
      </c>
      <c r="J199" s="279" t="s">
        <v>2998</v>
      </c>
      <c r="K199" s="275"/>
      <c r="L199" s="276"/>
      <c r="M199" s="276"/>
      <c r="N199" s="276"/>
      <c r="O199" s="276"/>
      <c r="P199" s="276"/>
      <c r="Q199" s="276"/>
      <c r="R199" s="276"/>
      <c r="S199" s="276"/>
    </row>
    <row r="200" spans="1:19" ht="12.75" customHeight="1" x14ac:dyDescent="0.3">
      <c r="A200" s="280"/>
      <c r="B200" s="241" t="s">
        <v>8</v>
      </c>
      <c r="C200" s="277" t="s">
        <v>2999</v>
      </c>
      <c r="D200" s="278" t="s">
        <v>3000</v>
      </c>
      <c r="E200" s="278" t="s">
        <v>3001</v>
      </c>
      <c r="F200" s="278" t="s">
        <v>2204</v>
      </c>
      <c r="G200" s="278" t="s">
        <v>68</v>
      </c>
      <c r="H200" s="278" t="s">
        <v>67</v>
      </c>
      <c r="I200" s="278" t="s">
        <v>3002</v>
      </c>
      <c r="J200" s="279" t="s">
        <v>3003</v>
      </c>
      <c r="K200" s="275"/>
      <c r="L200" s="276"/>
      <c r="M200" s="276"/>
      <c r="N200" s="276"/>
      <c r="O200" s="276"/>
      <c r="P200" s="276"/>
      <c r="Q200" s="276"/>
      <c r="R200" s="276"/>
      <c r="S200" s="276"/>
    </row>
    <row r="201" spans="1:19" ht="12.75" customHeight="1" x14ac:dyDescent="0.3">
      <c r="A201" s="280"/>
      <c r="B201" s="242">
        <v>2021</v>
      </c>
      <c r="C201" s="277" t="s">
        <v>3004</v>
      </c>
      <c r="D201" s="278" t="s">
        <v>3005</v>
      </c>
      <c r="E201" s="278" t="s">
        <v>3006</v>
      </c>
      <c r="F201" s="278" t="s">
        <v>67</v>
      </c>
      <c r="G201" s="278" t="s">
        <v>68</v>
      </c>
      <c r="H201" s="278" t="s">
        <v>68</v>
      </c>
      <c r="I201" s="278" t="s">
        <v>3007</v>
      </c>
      <c r="J201" s="279" t="s">
        <v>3008</v>
      </c>
      <c r="K201" s="275"/>
      <c r="L201" s="276"/>
      <c r="M201" s="276"/>
      <c r="N201" s="276"/>
      <c r="O201" s="276"/>
      <c r="P201" s="276"/>
      <c r="Q201" s="276"/>
      <c r="R201" s="276"/>
      <c r="S201" s="276"/>
    </row>
    <row r="202" spans="1:19" ht="12.75" customHeight="1" x14ac:dyDescent="0.3">
      <c r="A202" s="280"/>
      <c r="B202" s="281">
        <v>2022</v>
      </c>
      <c r="C202" s="277" t="s">
        <v>3009</v>
      </c>
      <c r="D202" s="278" t="s">
        <v>3010</v>
      </c>
      <c r="E202" s="278" t="s">
        <v>2827</v>
      </c>
      <c r="F202" s="278" t="s">
        <v>67</v>
      </c>
      <c r="G202" s="278" t="s">
        <v>68</v>
      </c>
      <c r="H202" s="278" t="s">
        <v>68</v>
      </c>
      <c r="I202" s="278" t="s">
        <v>3011</v>
      </c>
      <c r="J202" s="279" t="s">
        <v>3012</v>
      </c>
      <c r="K202" s="275"/>
      <c r="L202" s="276"/>
      <c r="M202" s="276"/>
      <c r="N202" s="276"/>
      <c r="O202" s="276"/>
      <c r="P202" s="276"/>
      <c r="Q202" s="276"/>
      <c r="R202" s="276"/>
      <c r="S202" s="276"/>
    </row>
    <row r="203" spans="1:19" ht="12.75" customHeight="1" x14ac:dyDescent="0.3">
      <c r="A203" s="282" t="s">
        <v>98</v>
      </c>
      <c r="B203" s="239" t="s">
        <v>11</v>
      </c>
      <c r="C203" s="272" t="s">
        <v>3013</v>
      </c>
      <c r="D203" s="273" t="s">
        <v>3014</v>
      </c>
      <c r="E203" s="273" t="s">
        <v>3015</v>
      </c>
      <c r="F203" s="273" t="s">
        <v>2557</v>
      </c>
      <c r="G203" s="273" t="s">
        <v>3016</v>
      </c>
      <c r="H203" s="273" t="s">
        <v>3017</v>
      </c>
      <c r="I203" s="273" t="s">
        <v>2594</v>
      </c>
      <c r="J203" s="274" t="s">
        <v>3018</v>
      </c>
      <c r="K203" s="275"/>
      <c r="L203" s="276"/>
      <c r="M203" s="276"/>
      <c r="N203" s="276"/>
      <c r="O203" s="276"/>
      <c r="P203" s="276"/>
      <c r="Q203" s="276"/>
      <c r="R203" s="276"/>
      <c r="S203" s="276"/>
    </row>
    <row r="204" spans="1:19" ht="12.75" customHeight="1" x14ac:dyDescent="0.3">
      <c r="A204" s="283"/>
      <c r="B204" s="240" t="s">
        <v>10</v>
      </c>
      <c r="C204" s="277" t="s">
        <v>3019</v>
      </c>
      <c r="D204" s="278" t="s">
        <v>3020</v>
      </c>
      <c r="E204" s="278" t="s">
        <v>3015</v>
      </c>
      <c r="F204" s="278" t="s">
        <v>2557</v>
      </c>
      <c r="G204" s="278" t="s">
        <v>3021</v>
      </c>
      <c r="H204" s="278" t="s">
        <v>3017</v>
      </c>
      <c r="I204" s="278" t="s">
        <v>3022</v>
      </c>
      <c r="J204" s="279" t="s">
        <v>2438</v>
      </c>
      <c r="K204" s="275"/>
      <c r="L204" s="276"/>
      <c r="M204" s="276"/>
      <c r="N204" s="276"/>
      <c r="O204" s="276"/>
      <c r="P204" s="276"/>
      <c r="Q204" s="276"/>
      <c r="R204" s="276"/>
      <c r="S204" s="276"/>
    </row>
    <row r="205" spans="1:19" ht="12.75" customHeight="1" x14ac:dyDescent="0.3">
      <c r="A205" s="280"/>
      <c r="B205" s="241" t="s">
        <v>8</v>
      </c>
      <c r="C205" s="277" t="s">
        <v>3023</v>
      </c>
      <c r="D205" s="278" t="s">
        <v>3024</v>
      </c>
      <c r="E205" s="278" t="s">
        <v>2468</v>
      </c>
      <c r="F205" s="278" t="s">
        <v>67</v>
      </c>
      <c r="G205" s="278" t="s">
        <v>67</v>
      </c>
      <c r="H205" s="278" t="s">
        <v>67</v>
      </c>
      <c r="I205" s="278" t="s">
        <v>3025</v>
      </c>
      <c r="J205" s="279" t="s">
        <v>3026</v>
      </c>
      <c r="K205" s="275"/>
      <c r="L205" s="276"/>
      <c r="M205" s="276"/>
      <c r="N205" s="276"/>
      <c r="O205" s="276"/>
      <c r="P205" s="276"/>
      <c r="Q205" s="276"/>
      <c r="R205" s="276"/>
      <c r="S205" s="276"/>
    </row>
    <row r="206" spans="1:19" ht="12.75" customHeight="1" x14ac:dyDescent="0.3">
      <c r="A206" s="280"/>
      <c r="B206" s="242">
        <v>2021</v>
      </c>
      <c r="C206" s="277" t="s">
        <v>3027</v>
      </c>
      <c r="D206" s="278" t="s">
        <v>3028</v>
      </c>
      <c r="E206" s="278" t="s">
        <v>2930</v>
      </c>
      <c r="F206" s="278" t="s">
        <v>67</v>
      </c>
      <c r="G206" s="278" t="s">
        <v>67</v>
      </c>
      <c r="H206" s="278" t="s">
        <v>67</v>
      </c>
      <c r="I206" s="278" t="s">
        <v>3029</v>
      </c>
      <c r="J206" s="279" t="s">
        <v>3030</v>
      </c>
      <c r="K206" s="275"/>
      <c r="L206" s="276"/>
      <c r="M206" s="276"/>
      <c r="N206" s="276"/>
      <c r="O206" s="276"/>
      <c r="P206" s="276"/>
      <c r="Q206" s="276"/>
      <c r="R206" s="276"/>
      <c r="S206" s="276"/>
    </row>
    <row r="207" spans="1:19" ht="12.75" customHeight="1" x14ac:dyDescent="0.3">
      <c r="A207" s="280"/>
      <c r="B207" s="281">
        <v>2022</v>
      </c>
      <c r="C207" s="277" t="s">
        <v>3031</v>
      </c>
      <c r="D207" s="278" t="s">
        <v>3032</v>
      </c>
      <c r="E207" s="278" t="s">
        <v>3033</v>
      </c>
      <c r="F207" s="278" t="s">
        <v>67</v>
      </c>
      <c r="G207" s="278" t="s">
        <v>68</v>
      </c>
      <c r="H207" s="278" t="s">
        <v>67</v>
      </c>
      <c r="I207" s="278" t="s">
        <v>3034</v>
      </c>
      <c r="J207" s="279" t="s">
        <v>3035</v>
      </c>
      <c r="K207" s="275"/>
      <c r="L207" s="276"/>
      <c r="M207" s="276"/>
      <c r="N207" s="276"/>
      <c r="O207" s="276"/>
      <c r="P207" s="276"/>
      <c r="Q207" s="276"/>
      <c r="R207" s="276"/>
      <c r="S207" s="276"/>
    </row>
    <row r="208" spans="1:19" ht="12.75" customHeight="1" x14ac:dyDescent="0.3">
      <c r="A208" s="282" t="s">
        <v>99</v>
      </c>
      <c r="B208" s="239" t="s">
        <v>11</v>
      </c>
      <c r="C208" s="272" t="s">
        <v>3036</v>
      </c>
      <c r="D208" s="273" t="s">
        <v>3037</v>
      </c>
      <c r="E208" s="273" t="s">
        <v>3038</v>
      </c>
      <c r="F208" s="273" t="s">
        <v>2961</v>
      </c>
      <c r="G208" s="273" t="s">
        <v>3039</v>
      </c>
      <c r="H208" s="273" t="s">
        <v>3040</v>
      </c>
      <c r="I208" s="273" t="s">
        <v>3041</v>
      </c>
      <c r="J208" s="274" t="s">
        <v>3042</v>
      </c>
      <c r="K208" s="275"/>
      <c r="L208" s="276"/>
      <c r="M208" s="276"/>
      <c r="N208" s="276"/>
      <c r="O208" s="276"/>
      <c r="P208" s="276"/>
      <c r="Q208" s="276"/>
      <c r="R208" s="276"/>
      <c r="S208" s="276"/>
    </row>
    <row r="209" spans="1:19" ht="12.75" customHeight="1" x14ac:dyDescent="0.3">
      <c r="A209" s="280"/>
      <c r="B209" s="240" t="s">
        <v>10</v>
      </c>
      <c r="C209" s="277" t="s">
        <v>3043</v>
      </c>
      <c r="D209" s="278" t="s">
        <v>3044</v>
      </c>
      <c r="E209" s="278" t="s">
        <v>3045</v>
      </c>
      <c r="F209" s="278" t="s">
        <v>3046</v>
      </c>
      <c r="G209" s="278" t="s">
        <v>3047</v>
      </c>
      <c r="H209" s="278" t="s">
        <v>3048</v>
      </c>
      <c r="I209" s="278" t="s">
        <v>3049</v>
      </c>
      <c r="J209" s="279" t="s">
        <v>3050</v>
      </c>
      <c r="K209" s="275"/>
      <c r="L209" s="276"/>
      <c r="M209" s="276"/>
      <c r="N209" s="276"/>
      <c r="O209" s="276"/>
      <c r="P209" s="276"/>
      <c r="Q209" s="276"/>
      <c r="R209" s="276"/>
      <c r="S209" s="276"/>
    </row>
    <row r="210" spans="1:19" ht="12.75" customHeight="1" x14ac:dyDescent="0.3">
      <c r="A210" s="280"/>
      <c r="B210" s="241" t="s">
        <v>8</v>
      </c>
      <c r="C210" s="277" t="s">
        <v>3051</v>
      </c>
      <c r="D210" s="278" t="s">
        <v>3052</v>
      </c>
      <c r="E210" s="278" t="s">
        <v>3053</v>
      </c>
      <c r="F210" s="278" t="s">
        <v>3054</v>
      </c>
      <c r="G210" s="278" t="s">
        <v>3055</v>
      </c>
      <c r="H210" s="278" t="s">
        <v>3055</v>
      </c>
      <c r="I210" s="278" t="s">
        <v>3056</v>
      </c>
      <c r="J210" s="279" t="s">
        <v>3057</v>
      </c>
      <c r="K210" s="275"/>
      <c r="L210" s="276"/>
      <c r="M210" s="276"/>
      <c r="N210" s="276"/>
      <c r="O210" s="276"/>
      <c r="P210" s="276"/>
      <c r="Q210" s="276"/>
      <c r="R210" s="276"/>
      <c r="S210" s="276"/>
    </row>
    <row r="211" spans="1:19" ht="12.75" customHeight="1" x14ac:dyDescent="0.3">
      <c r="A211" s="280"/>
      <c r="B211" s="242">
        <v>2021</v>
      </c>
      <c r="C211" s="277" t="s">
        <v>3058</v>
      </c>
      <c r="D211" s="278" t="s">
        <v>3059</v>
      </c>
      <c r="E211" s="278" t="s">
        <v>3060</v>
      </c>
      <c r="F211" s="278" t="s">
        <v>2532</v>
      </c>
      <c r="G211" s="278" t="s">
        <v>3061</v>
      </c>
      <c r="H211" s="278" t="s">
        <v>3062</v>
      </c>
      <c r="I211" s="278" t="s">
        <v>3063</v>
      </c>
      <c r="J211" s="279" t="s">
        <v>3064</v>
      </c>
      <c r="K211" s="275"/>
      <c r="L211" s="276"/>
      <c r="M211" s="276"/>
      <c r="N211" s="276"/>
      <c r="O211" s="276"/>
      <c r="P211" s="276"/>
      <c r="Q211" s="276"/>
      <c r="R211" s="276"/>
      <c r="S211" s="276"/>
    </row>
    <row r="212" spans="1:19" ht="12.75" customHeight="1" x14ac:dyDescent="0.3">
      <c r="A212" s="280"/>
      <c r="B212" s="281">
        <v>2022</v>
      </c>
      <c r="C212" s="277" t="s">
        <v>3065</v>
      </c>
      <c r="D212" s="278" t="s">
        <v>3066</v>
      </c>
      <c r="E212" s="278" t="s">
        <v>2361</v>
      </c>
      <c r="F212" s="278" t="s">
        <v>2557</v>
      </c>
      <c r="G212" s="278" t="s">
        <v>3067</v>
      </c>
      <c r="H212" s="278" t="s">
        <v>3068</v>
      </c>
      <c r="I212" s="278" t="s">
        <v>3069</v>
      </c>
      <c r="J212" s="279" t="s">
        <v>3070</v>
      </c>
      <c r="K212" s="275"/>
      <c r="L212" s="276"/>
      <c r="M212" s="276"/>
      <c r="N212" s="276"/>
      <c r="O212" s="276"/>
      <c r="P212" s="276"/>
      <c r="Q212" s="276"/>
      <c r="R212" s="276"/>
      <c r="S212" s="276"/>
    </row>
    <row r="213" spans="1:19" ht="12.75" customHeight="1" x14ac:dyDescent="0.3">
      <c r="A213" s="282" t="s">
        <v>100</v>
      </c>
      <c r="B213" s="239" t="s">
        <v>11</v>
      </c>
      <c r="C213" s="272" t="s">
        <v>3071</v>
      </c>
      <c r="D213" s="273" t="s">
        <v>3072</v>
      </c>
      <c r="E213" s="273" t="s">
        <v>3073</v>
      </c>
      <c r="F213" s="273" t="s">
        <v>2961</v>
      </c>
      <c r="G213" s="273" t="s">
        <v>3074</v>
      </c>
      <c r="H213" s="273" t="s">
        <v>3075</v>
      </c>
      <c r="I213" s="273" t="s">
        <v>3076</v>
      </c>
      <c r="J213" s="274" t="s">
        <v>3077</v>
      </c>
      <c r="K213" s="275"/>
      <c r="L213" s="276"/>
      <c r="M213" s="276"/>
      <c r="N213" s="276"/>
      <c r="O213" s="276"/>
      <c r="P213" s="276"/>
      <c r="Q213" s="276"/>
      <c r="R213" s="276"/>
      <c r="S213" s="276"/>
    </row>
    <row r="214" spans="1:19" ht="12.75" customHeight="1" x14ac:dyDescent="0.3">
      <c r="A214" s="280"/>
      <c r="B214" s="240" t="s">
        <v>10</v>
      </c>
      <c r="C214" s="277" t="s">
        <v>3078</v>
      </c>
      <c r="D214" s="278" t="s">
        <v>2267</v>
      </c>
      <c r="E214" s="278" t="s">
        <v>3079</v>
      </c>
      <c r="F214" s="278" t="s">
        <v>2204</v>
      </c>
      <c r="G214" s="278" t="s">
        <v>3080</v>
      </c>
      <c r="H214" s="278" t="s">
        <v>3081</v>
      </c>
      <c r="I214" s="278" t="s">
        <v>3082</v>
      </c>
      <c r="J214" s="279" t="s">
        <v>3083</v>
      </c>
      <c r="K214" s="275"/>
      <c r="L214" s="276"/>
      <c r="M214" s="276"/>
      <c r="N214" s="276"/>
      <c r="O214" s="276"/>
      <c r="P214" s="276"/>
      <c r="Q214" s="276"/>
      <c r="R214" s="276"/>
      <c r="S214" s="276"/>
    </row>
    <row r="215" spans="1:19" ht="12.75" customHeight="1" x14ac:dyDescent="0.3">
      <c r="A215" s="280"/>
      <c r="B215" s="241" t="s">
        <v>8</v>
      </c>
      <c r="C215" s="277" t="s">
        <v>3084</v>
      </c>
      <c r="D215" s="278" t="s">
        <v>3085</v>
      </c>
      <c r="E215" s="278" t="s">
        <v>3086</v>
      </c>
      <c r="F215" s="278" t="s">
        <v>3046</v>
      </c>
      <c r="G215" s="278" t="s">
        <v>3087</v>
      </c>
      <c r="H215" s="278" t="s">
        <v>3088</v>
      </c>
      <c r="I215" s="278" t="s">
        <v>3089</v>
      </c>
      <c r="J215" s="279" t="s">
        <v>3090</v>
      </c>
      <c r="K215" s="275"/>
      <c r="L215" s="276"/>
      <c r="M215" s="276"/>
      <c r="N215" s="276"/>
      <c r="O215" s="276"/>
      <c r="P215" s="276"/>
      <c r="Q215" s="276"/>
      <c r="R215" s="276"/>
      <c r="S215" s="276"/>
    </row>
    <row r="216" spans="1:19" ht="12.75" customHeight="1" x14ac:dyDescent="0.3">
      <c r="A216" s="280"/>
      <c r="B216" s="242">
        <v>2021</v>
      </c>
      <c r="C216" s="277" t="s">
        <v>3091</v>
      </c>
      <c r="D216" s="278" t="s">
        <v>3092</v>
      </c>
      <c r="E216" s="278" t="s">
        <v>2784</v>
      </c>
      <c r="F216" s="278" t="s">
        <v>3093</v>
      </c>
      <c r="G216" s="278" t="s">
        <v>3094</v>
      </c>
      <c r="H216" s="278" t="s">
        <v>68</v>
      </c>
      <c r="I216" s="278" t="s">
        <v>3095</v>
      </c>
      <c r="J216" s="279" t="s">
        <v>3096</v>
      </c>
      <c r="K216" s="275"/>
      <c r="L216" s="276"/>
      <c r="M216" s="276"/>
      <c r="N216" s="276"/>
      <c r="O216" s="276"/>
      <c r="P216" s="276"/>
      <c r="Q216" s="276"/>
      <c r="R216" s="276"/>
      <c r="S216" s="276"/>
    </row>
    <row r="217" spans="1:19" ht="12.75" customHeight="1" x14ac:dyDescent="0.3">
      <c r="A217" s="280"/>
      <c r="B217" s="281">
        <v>2022</v>
      </c>
      <c r="C217" s="277" t="s">
        <v>3097</v>
      </c>
      <c r="D217" s="278" t="s">
        <v>3098</v>
      </c>
      <c r="E217" s="278" t="s">
        <v>3099</v>
      </c>
      <c r="F217" s="278" t="s">
        <v>2211</v>
      </c>
      <c r="G217" s="278" t="s">
        <v>3100</v>
      </c>
      <c r="H217" s="278" t="s">
        <v>3101</v>
      </c>
      <c r="I217" s="278" t="s">
        <v>3102</v>
      </c>
      <c r="J217" s="279" t="s">
        <v>3066</v>
      </c>
      <c r="K217" s="275"/>
      <c r="L217" s="276"/>
      <c r="M217" s="276"/>
      <c r="N217" s="276"/>
      <c r="O217" s="276"/>
      <c r="P217" s="276"/>
      <c r="Q217" s="276"/>
      <c r="R217" s="276"/>
      <c r="S217" s="276"/>
    </row>
    <row r="218" spans="1:19" ht="12.75" customHeight="1" x14ac:dyDescent="0.3">
      <c r="A218" s="282" t="s">
        <v>101</v>
      </c>
      <c r="B218" s="239" t="s">
        <v>11</v>
      </c>
      <c r="C218" s="272" t="s">
        <v>3103</v>
      </c>
      <c r="D218" s="273" t="s">
        <v>3104</v>
      </c>
      <c r="E218" s="273" t="s">
        <v>3105</v>
      </c>
      <c r="F218" s="273" t="s">
        <v>3106</v>
      </c>
      <c r="G218" s="273" t="s">
        <v>3107</v>
      </c>
      <c r="H218" s="273" t="s">
        <v>3108</v>
      </c>
      <c r="I218" s="273" t="s">
        <v>3109</v>
      </c>
      <c r="J218" s="274" t="s">
        <v>3110</v>
      </c>
      <c r="K218" s="275"/>
      <c r="L218" s="276"/>
      <c r="M218" s="276"/>
      <c r="N218" s="276"/>
      <c r="O218" s="276"/>
      <c r="P218" s="276"/>
      <c r="Q218" s="276"/>
      <c r="R218" s="276"/>
      <c r="S218" s="276"/>
    </row>
    <row r="219" spans="1:19" ht="12.75" customHeight="1" x14ac:dyDescent="0.3">
      <c r="A219" s="280"/>
      <c r="B219" s="240" t="s">
        <v>10</v>
      </c>
      <c r="C219" s="277" t="s">
        <v>3111</v>
      </c>
      <c r="D219" s="278" t="s">
        <v>3112</v>
      </c>
      <c r="E219" s="278" t="s">
        <v>3113</v>
      </c>
      <c r="F219" s="278" t="s">
        <v>3106</v>
      </c>
      <c r="G219" s="278" t="s">
        <v>3114</v>
      </c>
      <c r="H219" s="278" t="s">
        <v>3115</v>
      </c>
      <c r="I219" s="278" t="s">
        <v>3116</v>
      </c>
      <c r="J219" s="279" t="s">
        <v>3117</v>
      </c>
      <c r="K219" s="275"/>
      <c r="L219" s="276"/>
      <c r="M219" s="276"/>
      <c r="N219" s="276"/>
      <c r="O219" s="276"/>
      <c r="P219" s="276"/>
      <c r="Q219" s="276"/>
      <c r="R219" s="276"/>
      <c r="S219" s="276"/>
    </row>
    <row r="220" spans="1:19" ht="12.75" customHeight="1" x14ac:dyDescent="0.3">
      <c r="A220" s="280"/>
      <c r="B220" s="241" t="s">
        <v>8</v>
      </c>
      <c r="C220" s="277" t="s">
        <v>3118</v>
      </c>
      <c r="D220" s="278" t="s">
        <v>3119</v>
      </c>
      <c r="E220" s="278" t="s">
        <v>2930</v>
      </c>
      <c r="F220" s="278" t="s">
        <v>2557</v>
      </c>
      <c r="G220" s="278" t="s">
        <v>1893</v>
      </c>
      <c r="H220" s="278" t="s">
        <v>2812</v>
      </c>
      <c r="I220" s="278" t="s">
        <v>3120</v>
      </c>
      <c r="J220" s="279" t="s">
        <v>3121</v>
      </c>
      <c r="K220" s="275"/>
      <c r="L220" s="276"/>
      <c r="M220" s="276"/>
      <c r="N220" s="276"/>
      <c r="O220" s="276"/>
      <c r="P220" s="276"/>
      <c r="Q220" s="276"/>
      <c r="R220" s="276"/>
      <c r="S220" s="276"/>
    </row>
    <row r="221" spans="1:19" ht="12.75" customHeight="1" x14ac:dyDescent="0.3">
      <c r="A221" s="280"/>
      <c r="B221" s="242">
        <v>2021</v>
      </c>
      <c r="C221" s="277" t="s">
        <v>3122</v>
      </c>
      <c r="D221" s="278" t="s">
        <v>3123</v>
      </c>
      <c r="E221" s="278" t="s">
        <v>3124</v>
      </c>
      <c r="F221" s="278" t="s">
        <v>68</v>
      </c>
      <c r="G221" s="278" t="s">
        <v>3125</v>
      </c>
      <c r="H221" s="278" t="s">
        <v>2938</v>
      </c>
      <c r="I221" s="278" t="s">
        <v>3126</v>
      </c>
      <c r="J221" s="279" t="s">
        <v>2664</v>
      </c>
      <c r="K221" s="275"/>
      <c r="L221" s="276"/>
      <c r="M221" s="276"/>
      <c r="N221" s="276"/>
      <c r="O221" s="276"/>
      <c r="P221" s="276"/>
      <c r="Q221" s="276"/>
      <c r="R221" s="276"/>
      <c r="S221" s="276"/>
    </row>
    <row r="222" spans="1:19" ht="12.75" customHeight="1" x14ac:dyDescent="0.3">
      <c r="A222" s="280"/>
      <c r="B222" s="281">
        <v>2022</v>
      </c>
      <c r="C222" s="277" t="s">
        <v>3127</v>
      </c>
      <c r="D222" s="278" t="s">
        <v>3128</v>
      </c>
      <c r="E222" s="278" t="s">
        <v>2468</v>
      </c>
      <c r="F222" s="278" t="s">
        <v>68</v>
      </c>
      <c r="G222" s="278" t="s">
        <v>3129</v>
      </c>
      <c r="H222" s="278" t="s">
        <v>3130</v>
      </c>
      <c r="I222" s="278" t="s">
        <v>3131</v>
      </c>
      <c r="J222" s="279" t="s">
        <v>3132</v>
      </c>
      <c r="K222" s="275"/>
      <c r="L222" s="276"/>
      <c r="M222" s="276"/>
      <c r="N222" s="276"/>
      <c r="O222" s="276"/>
      <c r="P222" s="276"/>
      <c r="Q222" s="276"/>
      <c r="R222" s="276"/>
      <c r="S222" s="276"/>
    </row>
    <row r="223" spans="1:19" ht="12.75" customHeight="1" x14ac:dyDescent="0.3">
      <c r="A223" s="282" t="s">
        <v>102</v>
      </c>
      <c r="B223" s="239" t="s">
        <v>11</v>
      </c>
      <c r="C223" s="272" t="s">
        <v>3133</v>
      </c>
      <c r="D223" s="273" t="s">
        <v>3134</v>
      </c>
      <c r="E223" s="273" t="s">
        <v>3135</v>
      </c>
      <c r="F223" s="273" t="s">
        <v>68</v>
      </c>
      <c r="G223" s="273" t="s">
        <v>3136</v>
      </c>
      <c r="H223" s="273" t="s">
        <v>3137</v>
      </c>
      <c r="I223" s="273" t="s">
        <v>3138</v>
      </c>
      <c r="J223" s="274" t="s">
        <v>3139</v>
      </c>
      <c r="K223" s="275"/>
      <c r="L223" s="276"/>
      <c r="M223" s="276"/>
      <c r="N223" s="276"/>
      <c r="O223" s="276"/>
      <c r="P223" s="276"/>
      <c r="Q223" s="276"/>
      <c r="R223" s="276"/>
      <c r="S223" s="276"/>
    </row>
    <row r="224" spans="1:19" ht="12.75" customHeight="1" x14ac:dyDescent="0.3">
      <c r="A224" s="280"/>
      <c r="B224" s="240" t="s">
        <v>10</v>
      </c>
      <c r="C224" s="277" t="s">
        <v>3140</v>
      </c>
      <c r="D224" s="278" t="s">
        <v>3141</v>
      </c>
      <c r="E224" s="278" t="s">
        <v>3142</v>
      </c>
      <c r="F224" s="278" t="s">
        <v>68</v>
      </c>
      <c r="G224" s="278" t="s">
        <v>3143</v>
      </c>
      <c r="H224" s="278" t="s">
        <v>3144</v>
      </c>
      <c r="I224" s="278" t="s">
        <v>3145</v>
      </c>
      <c r="J224" s="279" t="s">
        <v>3146</v>
      </c>
      <c r="K224" s="275"/>
      <c r="L224" s="276"/>
      <c r="M224" s="276"/>
      <c r="N224" s="276"/>
      <c r="O224" s="276"/>
      <c r="P224" s="276"/>
      <c r="Q224" s="276"/>
      <c r="R224" s="276"/>
      <c r="S224" s="276"/>
    </row>
    <row r="225" spans="1:19" ht="12.75" customHeight="1" x14ac:dyDescent="0.3">
      <c r="A225" s="280"/>
      <c r="B225" s="241" t="s">
        <v>8</v>
      </c>
      <c r="C225" s="277" t="s">
        <v>3147</v>
      </c>
      <c r="D225" s="278" t="s">
        <v>3148</v>
      </c>
      <c r="E225" s="278" t="s">
        <v>3149</v>
      </c>
      <c r="F225" s="278" t="s">
        <v>2557</v>
      </c>
      <c r="G225" s="278" t="s">
        <v>68</v>
      </c>
      <c r="H225" s="278" t="s">
        <v>68</v>
      </c>
      <c r="I225" s="278" t="s">
        <v>3150</v>
      </c>
      <c r="J225" s="279" t="s">
        <v>3151</v>
      </c>
      <c r="K225" s="275"/>
      <c r="L225" s="276"/>
      <c r="M225" s="276"/>
      <c r="N225" s="276"/>
      <c r="O225" s="276"/>
      <c r="P225" s="276"/>
      <c r="Q225" s="276"/>
      <c r="R225" s="276"/>
      <c r="S225" s="276"/>
    </row>
    <row r="226" spans="1:19" ht="12.75" customHeight="1" x14ac:dyDescent="0.3">
      <c r="A226" s="280"/>
      <c r="B226" s="242">
        <v>2021</v>
      </c>
      <c r="C226" s="277" t="s">
        <v>3152</v>
      </c>
      <c r="D226" s="278" t="s">
        <v>3153</v>
      </c>
      <c r="E226" s="278" t="s">
        <v>2387</v>
      </c>
      <c r="F226" s="278" t="s">
        <v>68</v>
      </c>
      <c r="G226" s="278" t="s">
        <v>68</v>
      </c>
      <c r="H226" s="278" t="s">
        <v>68</v>
      </c>
      <c r="I226" s="278" t="s">
        <v>3154</v>
      </c>
      <c r="J226" s="279" t="s">
        <v>3155</v>
      </c>
      <c r="K226" s="275"/>
      <c r="L226" s="276"/>
      <c r="M226" s="276"/>
      <c r="N226" s="276"/>
      <c r="O226" s="276"/>
      <c r="P226" s="276"/>
      <c r="Q226" s="276"/>
      <c r="R226" s="276"/>
      <c r="S226" s="276"/>
    </row>
    <row r="227" spans="1:19" ht="12.75" customHeight="1" x14ac:dyDescent="0.3">
      <c r="A227" s="280"/>
      <c r="B227" s="281">
        <v>2022</v>
      </c>
      <c r="C227" s="277" t="s">
        <v>3156</v>
      </c>
      <c r="D227" s="278" t="s">
        <v>3157</v>
      </c>
      <c r="E227" s="278" t="s">
        <v>3158</v>
      </c>
      <c r="F227" s="278" t="s">
        <v>68</v>
      </c>
      <c r="G227" s="278" t="s">
        <v>68</v>
      </c>
      <c r="H227" s="278" t="s">
        <v>68</v>
      </c>
      <c r="I227" s="278" t="s">
        <v>3159</v>
      </c>
      <c r="J227" s="279" t="s">
        <v>3160</v>
      </c>
      <c r="K227" s="275"/>
      <c r="L227" s="276"/>
      <c r="M227" s="276"/>
      <c r="N227" s="276"/>
      <c r="O227" s="276"/>
      <c r="P227" s="276"/>
      <c r="Q227" s="276"/>
      <c r="R227" s="276"/>
      <c r="S227" s="276"/>
    </row>
    <row r="228" spans="1:19" ht="12.75" customHeight="1" x14ac:dyDescent="0.3">
      <c r="A228" s="282" t="s">
        <v>103</v>
      </c>
      <c r="B228" s="239" t="s">
        <v>11</v>
      </c>
      <c r="C228" s="272" t="s">
        <v>3161</v>
      </c>
      <c r="D228" s="273" t="s">
        <v>3162</v>
      </c>
      <c r="E228" s="273" t="s">
        <v>3163</v>
      </c>
      <c r="F228" s="273" t="s">
        <v>2532</v>
      </c>
      <c r="G228" s="273" t="s">
        <v>3164</v>
      </c>
      <c r="H228" s="273" t="s">
        <v>3165</v>
      </c>
      <c r="I228" s="273" t="s">
        <v>3166</v>
      </c>
      <c r="J228" s="274" t="s">
        <v>3167</v>
      </c>
      <c r="K228" s="275"/>
      <c r="L228" s="276"/>
      <c r="M228" s="276"/>
      <c r="N228" s="276"/>
      <c r="O228" s="276"/>
      <c r="P228" s="276"/>
      <c r="Q228" s="276"/>
      <c r="R228" s="276"/>
      <c r="S228" s="276"/>
    </row>
    <row r="229" spans="1:19" ht="12.75" customHeight="1" x14ac:dyDescent="0.3">
      <c r="A229" s="280"/>
      <c r="B229" s="240" t="s">
        <v>10</v>
      </c>
      <c r="C229" s="277" t="s">
        <v>3168</v>
      </c>
      <c r="D229" s="278" t="s">
        <v>3169</v>
      </c>
      <c r="E229" s="278" t="s">
        <v>2149</v>
      </c>
      <c r="F229" s="278" t="s">
        <v>3093</v>
      </c>
      <c r="G229" s="278" t="s">
        <v>3170</v>
      </c>
      <c r="H229" s="278" t="s">
        <v>3171</v>
      </c>
      <c r="I229" s="278" t="s">
        <v>2303</v>
      </c>
      <c r="J229" s="279" t="s">
        <v>3172</v>
      </c>
      <c r="K229" s="275"/>
      <c r="L229" s="276"/>
      <c r="M229" s="276"/>
      <c r="N229" s="276"/>
      <c r="O229" s="276"/>
      <c r="P229" s="276"/>
      <c r="Q229" s="276"/>
      <c r="R229" s="276"/>
      <c r="S229" s="276"/>
    </row>
    <row r="230" spans="1:19" ht="12.75" customHeight="1" x14ac:dyDescent="0.3">
      <c r="A230" s="280"/>
      <c r="B230" s="241" t="s">
        <v>8</v>
      </c>
      <c r="C230" s="277" t="s">
        <v>3173</v>
      </c>
      <c r="D230" s="278" t="s">
        <v>3174</v>
      </c>
      <c r="E230" s="278" t="s">
        <v>1906</v>
      </c>
      <c r="F230" s="278" t="s">
        <v>3175</v>
      </c>
      <c r="G230" s="278" t="s">
        <v>3176</v>
      </c>
      <c r="H230" s="278" t="s">
        <v>68</v>
      </c>
      <c r="I230" s="278" t="s">
        <v>3177</v>
      </c>
      <c r="J230" s="279" t="s">
        <v>3178</v>
      </c>
      <c r="K230" s="275"/>
      <c r="L230" s="276"/>
      <c r="M230" s="276"/>
      <c r="N230" s="276"/>
      <c r="O230" s="276"/>
      <c r="P230" s="276"/>
      <c r="Q230" s="276"/>
      <c r="R230" s="276"/>
      <c r="S230" s="276"/>
    </row>
    <row r="231" spans="1:19" ht="12.75" customHeight="1" x14ac:dyDescent="0.3">
      <c r="A231" s="280"/>
      <c r="B231" s="242">
        <v>2021</v>
      </c>
      <c r="C231" s="277" t="s">
        <v>3179</v>
      </c>
      <c r="D231" s="278" t="s">
        <v>3180</v>
      </c>
      <c r="E231" s="278" t="s">
        <v>3181</v>
      </c>
      <c r="F231" s="278" t="s">
        <v>3182</v>
      </c>
      <c r="G231" s="278" t="s">
        <v>3183</v>
      </c>
      <c r="H231" s="278" t="s">
        <v>68</v>
      </c>
      <c r="I231" s="278" t="s">
        <v>3184</v>
      </c>
      <c r="J231" s="279" t="s">
        <v>3185</v>
      </c>
      <c r="K231" s="275"/>
      <c r="L231" s="276"/>
      <c r="M231" s="276"/>
      <c r="N231" s="276"/>
      <c r="O231" s="276"/>
      <c r="P231" s="276"/>
      <c r="Q231" s="276"/>
      <c r="R231" s="276"/>
      <c r="S231" s="276"/>
    </row>
    <row r="232" spans="1:19" ht="12.75" customHeight="1" x14ac:dyDescent="0.3">
      <c r="A232" s="280"/>
      <c r="B232" s="281">
        <v>2022</v>
      </c>
      <c r="C232" s="277" t="s">
        <v>3186</v>
      </c>
      <c r="D232" s="278" t="s">
        <v>3187</v>
      </c>
      <c r="E232" s="278" t="s">
        <v>1898</v>
      </c>
      <c r="F232" s="278" t="s">
        <v>67</v>
      </c>
      <c r="G232" s="278" t="s">
        <v>3188</v>
      </c>
      <c r="H232" s="278" t="s">
        <v>68</v>
      </c>
      <c r="I232" s="278" t="s">
        <v>3189</v>
      </c>
      <c r="J232" s="279" t="s">
        <v>3190</v>
      </c>
      <c r="K232" s="275"/>
      <c r="L232" s="276"/>
      <c r="M232" s="276"/>
      <c r="N232" s="276"/>
      <c r="O232" s="276"/>
      <c r="P232" s="276"/>
      <c r="Q232" s="276"/>
      <c r="R232" s="276"/>
      <c r="S232" s="276"/>
    </row>
    <row r="233" spans="1:19" ht="12.75" customHeight="1" x14ac:dyDescent="0.3">
      <c r="A233" s="282" t="s">
        <v>104</v>
      </c>
      <c r="B233" s="239" t="s">
        <v>11</v>
      </c>
      <c r="C233" s="272" t="s">
        <v>3191</v>
      </c>
      <c r="D233" s="273" t="s">
        <v>3192</v>
      </c>
      <c r="E233" s="273" t="s">
        <v>3193</v>
      </c>
      <c r="F233" s="273" t="s">
        <v>3182</v>
      </c>
      <c r="G233" s="273" t="s">
        <v>3194</v>
      </c>
      <c r="H233" s="273" t="s">
        <v>3195</v>
      </c>
      <c r="I233" s="273" t="s">
        <v>3196</v>
      </c>
      <c r="J233" s="274" t="s">
        <v>3197</v>
      </c>
      <c r="K233" s="275"/>
      <c r="L233" s="276"/>
      <c r="M233" s="276"/>
      <c r="N233" s="276"/>
      <c r="O233" s="276"/>
      <c r="P233" s="276"/>
      <c r="Q233" s="276"/>
      <c r="R233" s="276"/>
      <c r="S233" s="276"/>
    </row>
    <row r="234" spans="1:19" ht="12.75" customHeight="1" x14ac:dyDescent="0.3">
      <c r="A234" s="280"/>
      <c r="B234" s="240" t="s">
        <v>10</v>
      </c>
      <c r="C234" s="277" t="s">
        <v>3198</v>
      </c>
      <c r="D234" s="278" t="s">
        <v>3199</v>
      </c>
      <c r="E234" s="278" t="s">
        <v>3200</v>
      </c>
      <c r="F234" s="278" t="s">
        <v>3182</v>
      </c>
      <c r="G234" s="278" t="s">
        <v>3194</v>
      </c>
      <c r="H234" s="278" t="s">
        <v>3195</v>
      </c>
      <c r="I234" s="278" t="s">
        <v>3201</v>
      </c>
      <c r="J234" s="279" t="s">
        <v>3202</v>
      </c>
      <c r="K234" s="275"/>
      <c r="L234" s="276"/>
      <c r="M234" s="276"/>
      <c r="N234" s="276"/>
      <c r="O234" s="276"/>
      <c r="P234" s="276"/>
      <c r="Q234" s="276"/>
      <c r="R234" s="276"/>
      <c r="S234" s="276"/>
    </row>
    <row r="235" spans="1:19" ht="12.75" customHeight="1" x14ac:dyDescent="0.3">
      <c r="A235" s="280"/>
      <c r="B235" s="241" t="s">
        <v>8</v>
      </c>
      <c r="C235" s="277" t="s">
        <v>3203</v>
      </c>
      <c r="D235" s="278" t="s">
        <v>3204</v>
      </c>
      <c r="E235" s="278" t="s">
        <v>2930</v>
      </c>
      <c r="F235" s="278" t="s">
        <v>3205</v>
      </c>
      <c r="G235" s="278" t="s">
        <v>3206</v>
      </c>
      <c r="H235" s="278" t="s">
        <v>3207</v>
      </c>
      <c r="I235" s="278" t="s">
        <v>3208</v>
      </c>
      <c r="J235" s="279" t="s">
        <v>3209</v>
      </c>
      <c r="K235" s="275"/>
      <c r="L235" s="276"/>
      <c r="M235" s="276"/>
      <c r="N235" s="276"/>
      <c r="O235" s="276"/>
      <c r="P235" s="276"/>
      <c r="Q235" s="276"/>
      <c r="R235" s="276"/>
      <c r="S235" s="276"/>
    </row>
    <row r="236" spans="1:19" ht="12.75" customHeight="1" x14ac:dyDescent="0.3">
      <c r="A236" s="280"/>
      <c r="B236" s="242">
        <v>2021</v>
      </c>
      <c r="C236" s="277" t="s">
        <v>3210</v>
      </c>
      <c r="D236" s="278" t="s">
        <v>3211</v>
      </c>
      <c r="E236" s="278" t="s">
        <v>3033</v>
      </c>
      <c r="F236" s="278" t="s">
        <v>67</v>
      </c>
      <c r="G236" s="278" t="s">
        <v>2203</v>
      </c>
      <c r="H236" s="278" t="s">
        <v>3212</v>
      </c>
      <c r="I236" s="278" t="s">
        <v>3213</v>
      </c>
      <c r="J236" s="279" t="s">
        <v>3214</v>
      </c>
      <c r="K236" s="275"/>
      <c r="L236" s="276"/>
      <c r="M236" s="276"/>
      <c r="N236" s="276"/>
      <c r="O236" s="276"/>
      <c r="P236" s="276"/>
      <c r="Q236" s="276"/>
      <c r="R236" s="276"/>
      <c r="S236" s="276"/>
    </row>
    <row r="237" spans="1:19" ht="12.75" customHeight="1" x14ac:dyDescent="0.3">
      <c r="A237" s="280"/>
      <c r="B237" s="281">
        <v>2022</v>
      </c>
      <c r="C237" s="277" t="s">
        <v>3215</v>
      </c>
      <c r="D237" s="278" t="s">
        <v>3216</v>
      </c>
      <c r="E237" s="278" t="s">
        <v>3217</v>
      </c>
      <c r="F237" s="278" t="s">
        <v>67</v>
      </c>
      <c r="G237" s="278" t="s">
        <v>3218</v>
      </c>
      <c r="H237" s="278" t="s">
        <v>3219</v>
      </c>
      <c r="I237" s="278" t="s">
        <v>3220</v>
      </c>
      <c r="J237" s="279" t="s">
        <v>3221</v>
      </c>
      <c r="K237" s="275"/>
      <c r="L237" s="276"/>
      <c r="M237" s="276"/>
      <c r="N237" s="276"/>
      <c r="O237" s="276"/>
      <c r="P237" s="276"/>
      <c r="Q237" s="276"/>
      <c r="R237" s="276"/>
      <c r="S237" s="276"/>
    </row>
    <row r="238" spans="1:19" ht="12.75" customHeight="1" x14ac:dyDescent="0.3">
      <c r="A238" s="282" t="s">
        <v>105</v>
      </c>
      <c r="B238" s="239" t="s">
        <v>11</v>
      </c>
      <c r="C238" s="272" t="s">
        <v>3222</v>
      </c>
      <c r="D238" s="273" t="s">
        <v>3223</v>
      </c>
      <c r="E238" s="273" t="s">
        <v>3224</v>
      </c>
      <c r="F238" s="273" t="s">
        <v>2099</v>
      </c>
      <c r="G238" s="273" t="s">
        <v>3225</v>
      </c>
      <c r="H238" s="273" t="s">
        <v>3226</v>
      </c>
      <c r="I238" s="273" t="s">
        <v>3227</v>
      </c>
      <c r="J238" s="274" t="s">
        <v>3228</v>
      </c>
      <c r="K238" s="275"/>
      <c r="L238" s="276"/>
      <c r="M238" s="276"/>
      <c r="N238" s="276"/>
      <c r="O238" s="276"/>
      <c r="P238" s="276"/>
      <c r="Q238" s="276"/>
      <c r="R238" s="276"/>
      <c r="S238" s="276"/>
    </row>
    <row r="239" spans="1:19" ht="12.75" customHeight="1" x14ac:dyDescent="0.3">
      <c r="A239" s="280"/>
      <c r="B239" s="240" t="s">
        <v>10</v>
      </c>
      <c r="C239" s="277" t="s">
        <v>3229</v>
      </c>
      <c r="D239" s="278" t="s">
        <v>3223</v>
      </c>
      <c r="E239" s="278" t="s">
        <v>3230</v>
      </c>
      <c r="F239" s="278" t="s">
        <v>2099</v>
      </c>
      <c r="G239" s="278" t="s">
        <v>3231</v>
      </c>
      <c r="H239" s="278" t="s">
        <v>3232</v>
      </c>
      <c r="I239" s="278" t="s">
        <v>3233</v>
      </c>
      <c r="J239" s="279" t="s">
        <v>3234</v>
      </c>
      <c r="K239" s="275"/>
      <c r="L239" s="276"/>
      <c r="M239" s="276"/>
      <c r="N239" s="276"/>
      <c r="O239" s="276"/>
      <c r="P239" s="276"/>
      <c r="Q239" s="276"/>
      <c r="R239" s="276"/>
      <c r="S239" s="276"/>
    </row>
    <row r="240" spans="1:19" ht="12.75" customHeight="1" x14ac:dyDescent="0.3">
      <c r="A240" s="280"/>
      <c r="B240" s="241" t="s">
        <v>8</v>
      </c>
      <c r="C240" s="277" t="s">
        <v>3235</v>
      </c>
      <c r="D240" s="278" t="s">
        <v>3236</v>
      </c>
      <c r="E240" s="278" t="s">
        <v>2180</v>
      </c>
      <c r="F240" s="278" t="s">
        <v>67</v>
      </c>
      <c r="G240" s="278" t="s">
        <v>3237</v>
      </c>
      <c r="H240" s="278" t="s">
        <v>68</v>
      </c>
      <c r="I240" s="278" t="s">
        <v>3238</v>
      </c>
      <c r="J240" s="279" t="s">
        <v>3239</v>
      </c>
      <c r="K240" s="275"/>
      <c r="L240" s="276"/>
      <c r="M240" s="276"/>
      <c r="N240" s="276"/>
      <c r="O240" s="276"/>
      <c r="P240" s="276"/>
      <c r="Q240" s="276"/>
      <c r="R240" s="276"/>
      <c r="S240" s="276"/>
    </row>
    <row r="241" spans="1:27" ht="12.75" customHeight="1" x14ac:dyDescent="0.3">
      <c r="A241" s="280"/>
      <c r="B241" s="242">
        <v>2021</v>
      </c>
      <c r="C241" s="277" t="s">
        <v>3240</v>
      </c>
      <c r="D241" s="278" t="s">
        <v>3241</v>
      </c>
      <c r="E241" s="278" t="s">
        <v>3242</v>
      </c>
      <c r="F241" s="278" t="s">
        <v>67</v>
      </c>
      <c r="G241" s="278" t="s">
        <v>3243</v>
      </c>
      <c r="H241" s="278" t="s">
        <v>67</v>
      </c>
      <c r="I241" s="278" t="s">
        <v>3244</v>
      </c>
      <c r="J241" s="279" t="s">
        <v>3245</v>
      </c>
      <c r="K241" s="275"/>
      <c r="L241" s="276"/>
      <c r="M241" s="276"/>
      <c r="N241" s="276"/>
      <c r="O241" s="276"/>
      <c r="P241" s="276"/>
      <c r="Q241" s="276"/>
      <c r="R241" s="276"/>
      <c r="S241" s="276"/>
      <c r="T241" s="275"/>
      <c r="U241" s="275"/>
      <c r="V241" s="275"/>
      <c r="W241" s="275"/>
      <c r="X241" s="275"/>
      <c r="Y241" s="275"/>
      <c r="Z241" s="275"/>
      <c r="AA241" s="275"/>
    </row>
    <row r="242" spans="1:27" ht="12.75" customHeight="1" x14ac:dyDescent="0.3">
      <c r="A242" s="280"/>
      <c r="B242" s="281">
        <v>2022</v>
      </c>
      <c r="C242" s="277" t="s">
        <v>3246</v>
      </c>
      <c r="D242" s="278" t="s">
        <v>3247</v>
      </c>
      <c r="E242" s="278" t="s">
        <v>1860</v>
      </c>
      <c r="F242" s="278" t="s">
        <v>3248</v>
      </c>
      <c r="G242" s="278" t="s">
        <v>3249</v>
      </c>
      <c r="H242" s="278" t="s">
        <v>67</v>
      </c>
      <c r="I242" s="278" t="s">
        <v>3250</v>
      </c>
      <c r="J242" s="279" t="s">
        <v>3251</v>
      </c>
      <c r="K242" s="275"/>
      <c r="L242" s="276"/>
      <c r="M242" s="276"/>
      <c r="N242" s="276"/>
      <c r="O242" s="276"/>
      <c r="P242" s="276"/>
      <c r="Q242" s="276"/>
      <c r="R242" s="276"/>
      <c r="S242" s="276"/>
      <c r="T242" s="275"/>
      <c r="U242" s="275"/>
      <c r="V242" s="275"/>
      <c r="W242" s="275"/>
      <c r="X242" s="275"/>
      <c r="Y242" s="275"/>
      <c r="Z242" s="275"/>
      <c r="AA242" s="275"/>
    </row>
    <row r="243" spans="1:27" ht="12.75" customHeight="1" x14ac:dyDescent="0.3">
      <c r="A243" s="262" t="s">
        <v>14</v>
      </c>
      <c r="B243" s="235" t="s">
        <v>11</v>
      </c>
      <c r="C243" s="566" t="s">
        <v>3252</v>
      </c>
      <c r="D243" s="567" t="s">
        <v>3253</v>
      </c>
      <c r="E243" s="567" t="s">
        <v>3254</v>
      </c>
      <c r="F243" s="567" t="s">
        <v>3255</v>
      </c>
      <c r="G243" s="567" t="s">
        <v>3256</v>
      </c>
      <c r="H243" s="567" t="s">
        <v>3257</v>
      </c>
      <c r="I243" s="567" t="s">
        <v>3258</v>
      </c>
      <c r="J243" s="568" t="s">
        <v>3259</v>
      </c>
      <c r="K243" s="256"/>
      <c r="L243" s="266"/>
      <c r="M243" s="266"/>
      <c r="N243" s="266"/>
      <c r="O243" s="266"/>
      <c r="P243" s="266"/>
      <c r="Q243" s="266"/>
      <c r="R243" s="266"/>
      <c r="S243" s="266"/>
      <c r="T243" s="255"/>
      <c r="U243" s="255"/>
      <c r="V243" s="255"/>
      <c r="W243" s="255"/>
      <c r="X243" s="255"/>
      <c r="Y243" s="255"/>
      <c r="Z243" s="255"/>
      <c r="AA243" s="255"/>
    </row>
    <row r="244" spans="1:27" ht="12.75" customHeight="1" x14ac:dyDescent="0.3">
      <c r="A244" s="267"/>
      <c r="B244" s="236" t="s">
        <v>10</v>
      </c>
      <c r="C244" s="569" t="s">
        <v>3260</v>
      </c>
      <c r="D244" s="570" t="s">
        <v>3261</v>
      </c>
      <c r="E244" s="570" t="s">
        <v>3262</v>
      </c>
      <c r="F244" s="570" t="s">
        <v>3263</v>
      </c>
      <c r="G244" s="570" t="s">
        <v>3264</v>
      </c>
      <c r="H244" s="570" t="s">
        <v>3265</v>
      </c>
      <c r="I244" s="570" t="s">
        <v>3266</v>
      </c>
      <c r="J244" s="571" t="s">
        <v>3267</v>
      </c>
      <c r="K244" s="256"/>
      <c r="L244" s="266"/>
      <c r="M244" s="266"/>
      <c r="N244" s="266"/>
      <c r="O244" s="266"/>
      <c r="P244" s="266"/>
      <c r="Q244" s="266"/>
      <c r="R244" s="266"/>
      <c r="S244" s="266"/>
      <c r="T244" s="255"/>
      <c r="U244" s="255"/>
      <c r="V244" s="255"/>
      <c r="W244" s="255"/>
      <c r="X244" s="255"/>
      <c r="Y244" s="255"/>
      <c r="Z244" s="255"/>
      <c r="AA244" s="255"/>
    </row>
    <row r="245" spans="1:27" ht="12.75" customHeight="1" x14ac:dyDescent="0.3">
      <c r="A245" s="267"/>
      <c r="B245" s="237" t="s">
        <v>8</v>
      </c>
      <c r="C245" s="569" t="s">
        <v>3268</v>
      </c>
      <c r="D245" s="570" t="s">
        <v>3269</v>
      </c>
      <c r="E245" s="570" t="s">
        <v>3270</v>
      </c>
      <c r="F245" s="570" t="s">
        <v>3271</v>
      </c>
      <c r="G245" s="570" t="s">
        <v>3272</v>
      </c>
      <c r="H245" s="570" t="s">
        <v>3273</v>
      </c>
      <c r="I245" s="570" t="s">
        <v>3274</v>
      </c>
      <c r="J245" s="571" t="s">
        <v>3275</v>
      </c>
      <c r="K245" s="256"/>
      <c r="L245" s="266"/>
      <c r="M245" s="266"/>
      <c r="N245" s="266"/>
      <c r="O245" s="266"/>
      <c r="P245" s="266"/>
      <c r="Q245" s="266"/>
      <c r="R245" s="266"/>
      <c r="S245" s="266"/>
      <c r="T245" s="255"/>
      <c r="U245" s="255"/>
      <c r="V245" s="255"/>
      <c r="W245" s="255"/>
      <c r="X245" s="255"/>
      <c r="Y245" s="255"/>
      <c r="Z245" s="255"/>
      <c r="AA245" s="255"/>
    </row>
    <row r="246" spans="1:27" ht="12.75" customHeight="1" x14ac:dyDescent="0.3">
      <c r="A246" s="267"/>
      <c r="B246" s="238">
        <v>2021</v>
      </c>
      <c r="C246" s="569" t="s">
        <v>3276</v>
      </c>
      <c r="D246" s="570" t="s">
        <v>3277</v>
      </c>
      <c r="E246" s="570" t="s">
        <v>3278</v>
      </c>
      <c r="F246" s="570" t="s">
        <v>3279</v>
      </c>
      <c r="G246" s="570" t="s">
        <v>3280</v>
      </c>
      <c r="H246" s="570" t="s">
        <v>3281</v>
      </c>
      <c r="I246" s="570" t="s">
        <v>3282</v>
      </c>
      <c r="J246" s="571" t="s">
        <v>3283</v>
      </c>
      <c r="K246" s="256"/>
      <c r="L246" s="266"/>
      <c r="M246" s="266"/>
      <c r="N246" s="266"/>
      <c r="O246" s="266"/>
      <c r="P246" s="266"/>
      <c r="Q246" s="266"/>
      <c r="R246" s="266"/>
      <c r="S246" s="266"/>
      <c r="T246" s="255"/>
      <c r="U246" s="255"/>
      <c r="V246" s="255"/>
      <c r="W246" s="255"/>
      <c r="X246" s="255"/>
      <c r="Y246" s="255"/>
      <c r="Z246" s="255"/>
      <c r="AA246" s="255"/>
    </row>
    <row r="247" spans="1:27" ht="12.75" customHeight="1" x14ac:dyDescent="0.3">
      <c r="A247" s="267"/>
      <c r="B247" s="271">
        <v>2022</v>
      </c>
      <c r="C247" s="569" t="s">
        <v>3284</v>
      </c>
      <c r="D247" s="570" t="s">
        <v>3285</v>
      </c>
      <c r="E247" s="570" t="s">
        <v>3286</v>
      </c>
      <c r="F247" s="570" t="s">
        <v>3287</v>
      </c>
      <c r="G247" s="570" t="s">
        <v>3288</v>
      </c>
      <c r="H247" s="570" t="s">
        <v>3289</v>
      </c>
      <c r="I247" s="570" t="s">
        <v>3290</v>
      </c>
      <c r="J247" s="571" t="s">
        <v>3291</v>
      </c>
      <c r="K247" s="256"/>
      <c r="L247" s="266"/>
      <c r="M247" s="266"/>
      <c r="N247" s="266"/>
      <c r="O247" s="266"/>
      <c r="P247" s="266"/>
      <c r="Q247" s="266"/>
      <c r="R247" s="266"/>
      <c r="S247" s="266"/>
      <c r="T247" s="255"/>
      <c r="U247" s="255"/>
      <c r="V247" s="255"/>
      <c r="W247" s="255"/>
      <c r="X247" s="255"/>
      <c r="Y247" s="255"/>
      <c r="Z247" s="255"/>
      <c r="AA247" s="255"/>
    </row>
    <row r="248" spans="1:27" ht="12.75" customHeight="1" x14ac:dyDescent="0.3">
      <c r="A248" s="282" t="s">
        <v>106</v>
      </c>
      <c r="B248" s="239" t="s">
        <v>11</v>
      </c>
      <c r="C248" s="272" t="s">
        <v>3292</v>
      </c>
      <c r="D248" s="273" t="s">
        <v>3293</v>
      </c>
      <c r="E248" s="273" t="s">
        <v>3294</v>
      </c>
      <c r="F248" s="273" t="s">
        <v>67</v>
      </c>
      <c r="G248" s="273" t="s">
        <v>3295</v>
      </c>
      <c r="H248" s="273" t="s">
        <v>3296</v>
      </c>
      <c r="I248" s="273" t="s">
        <v>3297</v>
      </c>
      <c r="J248" s="274" t="s">
        <v>3298</v>
      </c>
      <c r="K248" s="275"/>
      <c r="L248" s="276"/>
      <c r="M248" s="276"/>
      <c r="N248" s="276"/>
      <c r="O248" s="276"/>
      <c r="P248" s="276"/>
      <c r="Q248" s="276"/>
      <c r="R248" s="276"/>
      <c r="S248" s="276"/>
      <c r="T248" s="275"/>
      <c r="U248" s="275"/>
      <c r="V248" s="275"/>
      <c r="W248" s="275"/>
      <c r="X248" s="275"/>
      <c r="Y248" s="275"/>
      <c r="Z248" s="275"/>
      <c r="AA248" s="275"/>
    </row>
    <row r="249" spans="1:27" ht="12.75" customHeight="1" x14ac:dyDescent="0.3">
      <c r="A249" s="280"/>
      <c r="B249" s="240" t="s">
        <v>10</v>
      </c>
      <c r="C249" s="277" t="s">
        <v>3299</v>
      </c>
      <c r="D249" s="278" t="s">
        <v>3300</v>
      </c>
      <c r="E249" s="278" t="s">
        <v>1871</v>
      </c>
      <c r="F249" s="278" t="s">
        <v>67</v>
      </c>
      <c r="G249" s="278" t="s">
        <v>3301</v>
      </c>
      <c r="H249" s="278" t="s">
        <v>3302</v>
      </c>
      <c r="I249" s="278" t="s">
        <v>3303</v>
      </c>
      <c r="J249" s="279" t="s">
        <v>3304</v>
      </c>
      <c r="K249" s="275"/>
      <c r="L249" s="276"/>
      <c r="M249" s="276"/>
      <c r="N249" s="276"/>
      <c r="O249" s="276"/>
      <c r="P249" s="276"/>
      <c r="Q249" s="276"/>
      <c r="R249" s="276"/>
      <c r="S249" s="276"/>
      <c r="T249" s="275"/>
      <c r="U249" s="275"/>
      <c r="V249" s="275"/>
      <c r="W249" s="275"/>
      <c r="X249" s="275"/>
      <c r="Y249" s="275"/>
      <c r="Z249" s="275"/>
      <c r="AA249" s="275"/>
    </row>
    <row r="250" spans="1:27" ht="12.75" customHeight="1" x14ac:dyDescent="0.3">
      <c r="A250" s="280"/>
      <c r="B250" s="241" t="s">
        <v>8</v>
      </c>
      <c r="C250" s="277" t="s">
        <v>3305</v>
      </c>
      <c r="D250" s="278" t="s">
        <v>3306</v>
      </c>
      <c r="E250" s="278" t="s">
        <v>3307</v>
      </c>
      <c r="F250" s="278" t="s">
        <v>1830</v>
      </c>
      <c r="G250" s="278" t="s">
        <v>3033</v>
      </c>
      <c r="H250" s="278" t="s">
        <v>1902</v>
      </c>
      <c r="I250" s="278" t="s">
        <v>3308</v>
      </c>
      <c r="J250" s="279" t="s">
        <v>3309</v>
      </c>
      <c r="K250" s="275"/>
      <c r="L250" s="276"/>
      <c r="M250" s="276"/>
      <c r="N250" s="276"/>
      <c r="O250" s="276"/>
      <c r="P250" s="276"/>
      <c r="Q250" s="276"/>
      <c r="R250" s="276"/>
      <c r="S250" s="276"/>
      <c r="T250" s="275"/>
      <c r="U250" s="275"/>
      <c r="V250" s="275"/>
      <c r="W250" s="275"/>
      <c r="X250" s="275"/>
      <c r="Y250" s="275"/>
      <c r="Z250" s="275"/>
      <c r="AA250" s="275"/>
    </row>
    <row r="251" spans="1:27" ht="12.75" customHeight="1" x14ac:dyDescent="0.3">
      <c r="A251" s="280"/>
      <c r="B251" s="242">
        <v>2021</v>
      </c>
      <c r="C251" s="277" t="s">
        <v>2142</v>
      </c>
      <c r="D251" s="278" t="s">
        <v>3310</v>
      </c>
      <c r="E251" s="278" t="s">
        <v>2186</v>
      </c>
      <c r="F251" s="278" t="s">
        <v>1830</v>
      </c>
      <c r="G251" s="278" t="s">
        <v>3311</v>
      </c>
      <c r="H251" s="278" t="s">
        <v>3311</v>
      </c>
      <c r="I251" s="278" t="s">
        <v>3312</v>
      </c>
      <c r="J251" s="279" t="s">
        <v>3313</v>
      </c>
      <c r="K251" s="275"/>
      <c r="L251" s="276"/>
      <c r="M251" s="276"/>
      <c r="N251" s="276"/>
      <c r="O251" s="276"/>
      <c r="P251" s="276"/>
      <c r="Q251" s="276"/>
      <c r="R251" s="276"/>
      <c r="S251" s="276"/>
      <c r="T251" s="275"/>
      <c r="U251" s="275"/>
      <c r="V251" s="275"/>
      <c r="W251" s="275"/>
      <c r="X251" s="275"/>
      <c r="Y251" s="275"/>
      <c r="Z251" s="275"/>
      <c r="AA251" s="275"/>
    </row>
    <row r="252" spans="1:27" ht="12.75" customHeight="1" x14ac:dyDescent="0.3">
      <c r="A252" s="280"/>
      <c r="B252" s="281">
        <v>2022</v>
      </c>
      <c r="C252" s="277" t="s">
        <v>3314</v>
      </c>
      <c r="D252" s="278" t="s">
        <v>3315</v>
      </c>
      <c r="E252" s="278" t="s">
        <v>3316</v>
      </c>
      <c r="F252" s="278" t="s">
        <v>68</v>
      </c>
      <c r="G252" s="278" t="s">
        <v>2827</v>
      </c>
      <c r="H252" s="278" t="s">
        <v>2827</v>
      </c>
      <c r="I252" s="278" t="s">
        <v>3317</v>
      </c>
      <c r="J252" s="279" t="s">
        <v>3318</v>
      </c>
      <c r="K252" s="275"/>
      <c r="L252" s="276"/>
      <c r="M252" s="276"/>
      <c r="N252" s="276"/>
      <c r="O252" s="276"/>
      <c r="P252" s="276"/>
      <c r="Q252" s="276"/>
      <c r="R252" s="276"/>
      <c r="S252" s="276"/>
      <c r="T252" s="275"/>
      <c r="U252" s="275"/>
      <c r="V252" s="275"/>
      <c r="W252" s="275"/>
      <c r="X252" s="275"/>
      <c r="Y252" s="275"/>
      <c r="Z252" s="275"/>
      <c r="AA252" s="275"/>
    </row>
    <row r="253" spans="1:27" ht="12.75" customHeight="1" x14ac:dyDescent="0.3">
      <c r="A253" s="282" t="s">
        <v>107</v>
      </c>
      <c r="B253" s="239" t="s">
        <v>11</v>
      </c>
      <c r="C253" s="272" t="s">
        <v>3319</v>
      </c>
      <c r="D253" s="273" t="s">
        <v>3320</v>
      </c>
      <c r="E253" s="273" t="s">
        <v>2171</v>
      </c>
      <c r="F253" s="273" t="s">
        <v>2557</v>
      </c>
      <c r="G253" s="273" t="s">
        <v>3321</v>
      </c>
      <c r="H253" s="273" t="s">
        <v>3322</v>
      </c>
      <c r="I253" s="273" t="s">
        <v>3323</v>
      </c>
      <c r="J253" s="274" t="s">
        <v>3324</v>
      </c>
      <c r="K253" s="275"/>
      <c r="L253" s="276"/>
      <c r="M253" s="276"/>
      <c r="N253" s="276"/>
      <c r="O253" s="276"/>
      <c r="P253" s="276"/>
      <c r="Q253" s="276"/>
      <c r="R253" s="276"/>
      <c r="S253" s="276"/>
      <c r="T253" s="275"/>
      <c r="U253" s="275"/>
      <c r="V253" s="275"/>
      <c r="W253" s="275"/>
      <c r="X253" s="275"/>
      <c r="Y253" s="275"/>
      <c r="Z253" s="275"/>
      <c r="AA253" s="275"/>
    </row>
    <row r="254" spans="1:27" ht="12.75" customHeight="1" x14ac:dyDescent="0.3">
      <c r="A254" s="280"/>
      <c r="B254" s="240" t="s">
        <v>10</v>
      </c>
      <c r="C254" s="277" t="s">
        <v>3325</v>
      </c>
      <c r="D254" s="278" t="s">
        <v>3326</v>
      </c>
      <c r="E254" s="278" t="s">
        <v>1836</v>
      </c>
      <c r="F254" s="278" t="s">
        <v>1830</v>
      </c>
      <c r="G254" s="278" t="s">
        <v>3321</v>
      </c>
      <c r="H254" s="278" t="s">
        <v>3322</v>
      </c>
      <c r="I254" s="278" t="s">
        <v>3327</v>
      </c>
      <c r="J254" s="279" t="s">
        <v>3328</v>
      </c>
      <c r="K254" s="275"/>
      <c r="L254" s="276"/>
      <c r="M254" s="276"/>
      <c r="N254" s="276"/>
      <c r="O254" s="276"/>
      <c r="P254" s="276"/>
      <c r="Q254" s="276"/>
      <c r="R254" s="276"/>
      <c r="S254" s="276"/>
      <c r="T254" s="275"/>
      <c r="U254" s="275"/>
      <c r="V254" s="275"/>
      <c r="W254" s="275"/>
      <c r="X254" s="275"/>
      <c r="Y254" s="275"/>
      <c r="Z254" s="275"/>
      <c r="AA254" s="275"/>
    </row>
    <row r="255" spans="1:27" ht="12.75" customHeight="1" x14ac:dyDescent="0.3">
      <c r="A255" s="280"/>
      <c r="B255" s="241" t="s">
        <v>8</v>
      </c>
      <c r="C255" s="277" t="s">
        <v>3329</v>
      </c>
      <c r="D255" s="278" t="s">
        <v>3330</v>
      </c>
      <c r="E255" s="278" t="s">
        <v>3331</v>
      </c>
      <c r="F255" s="278" t="s">
        <v>2944</v>
      </c>
      <c r="G255" s="278" t="s">
        <v>67</v>
      </c>
      <c r="H255" s="278" t="s">
        <v>67</v>
      </c>
      <c r="I255" s="278" t="s">
        <v>2355</v>
      </c>
      <c r="J255" s="279" t="s">
        <v>3332</v>
      </c>
      <c r="K255" s="275"/>
      <c r="L255" s="276"/>
      <c r="M255" s="276"/>
      <c r="N255" s="276"/>
      <c r="O255" s="276"/>
      <c r="P255" s="276"/>
      <c r="Q255" s="276"/>
      <c r="R255" s="276"/>
      <c r="S255" s="276"/>
      <c r="T255" s="275"/>
      <c r="U255" s="275"/>
      <c r="V255" s="275"/>
      <c r="W255" s="275"/>
      <c r="X255" s="275"/>
      <c r="Y255" s="275"/>
      <c r="Z255" s="275"/>
      <c r="AA255" s="275"/>
    </row>
    <row r="256" spans="1:27" ht="12.75" customHeight="1" x14ac:dyDescent="0.3">
      <c r="A256" s="280"/>
      <c r="B256" s="242">
        <v>2021</v>
      </c>
      <c r="C256" s="277" t="s">
        <v>3333</v>
      </c>
      <c r="D256" s="278" t="s">
        <v>3334</v>
      </c>
      <c r="E256" s="278" t="s">
        <v>3335</v>
      </c>
      <c r="F256" s="278" t="s">
        <v>2557</v>
      </c>
      <c r="G256" s="278" t="s">
        <v>67</v>
      </c>
      <c r="H256" s="278" t="s">
        <v>67</v>
      </c>
      <c r="I256" s="278" t="s">
        <v>3336</v>
      </c>
      <c r="J256" s="279" t="s">
        <v>3337</v>
      </c>
      <c r="K256" s="275"/>
      <c r="L256" s="276"/>
      <c r="M256" s="276"/>
      <c r="N256" s="276"/>
      <c r="O256" s="276"/>
      <c r="P256" s="276"/>
      <c r="Q256" s="276"/>
      <c r="R256" s="276"/>
      <c r="S256" s="276"/>
      <c r="T256" s="275"/>
      <c r="U256" s="275"/>
      <c r="V256" s="275"/>
      <c r="W256" s="275"/>
      <c r="X256" s="275"/>
      <c r="Y256" s="275"/>
      <c r="Z256" s="275"/>
      <c r="AA256" s="275"/>
    </row>
    <row r="257" spans="1:19" ht="12.75" customHeight="1" x14ac:dyDescent="0.3">
      <c r="A257" s="280"/>
      <c r="B257" s="281">
        <v>2022</v>
      </c>
      <c r="C257" s="277" t="s">
        <v>3338</v>
      </c>
      <c r="D257" s="278" t="s">
        <v>3339</v>
      </c>
      <c r="E257" s="278" t="s">
        <v>2255</v>
      </c>
      <c r="F257" s="278" t="s">
        <v>1837</v>
      </c>
      <c r="G257" s="278" t="s">
        <v>67</v>
      </c>
      <c r="H257" s="278" t="s">
        <v>67</v>
      </c>
      <c r="I257" s="278" t="s">
        <v>3340</v>
      </c>
      <c r="J257" s="279" t="s">
        <v>3341</v>
      </c>
      <c r="K257" s="275"/>
      <c r="L257" s="276"/>
      <c r="M257" s="276"/>
      <c r="N257" s="276"/>
      <c r="O257" s="276"/>
      <c r="P257" s="276"/>
      <c r="Q257" s="276"/>
      <c r="R257" s="276"/>
      <c r="S257" s="276"/>
    </row>
    <row r="258" spans="1:19" ht="12.75" customHeight="1" x14ac:dyDescent="0.3">
      <c r="A258" s="282" t="s">
        <v>108</v>
      </c>
      <c r="B258" s="239" t="s">
        <v>11</v>
      </c>
      <c r="C258" s="272" t="s">
        <v>3342</v>
      </c>
      <c r="D258" s="273" t="s">
        <v>3343</v>
      </c>
      <c r="E258" s="273" t="s">
        <v>3344</v>
      </c>
      <c r="F258" s="273" t="s">
        <v>2844</v>
      </c>
      <c r="G258" s="273" t="s">
        <v>3345</v>
      </c>
      <c r="H258" s="273" t="s">
        <v>3346</v>
      </c>
      <c r="I258" s="273" t="s">
        <v>3347</v>
      </c>
      <c r="J258" s="274" t="s">
        <v>3348</v>
      </c>
      <c r="K258" s="275"/>
      <c r="L258" s="276"/>
      <c r="M258" s="276"/>
      <c r="N258" s="276"/>
      <c r="O258" s="276"/>
      <c r="P258" s="276"/>
      <c r="Q258" s="276"/>
      <c r="R258" s="276"/>
      <c r="S258" s="276"/>
    </row>
    <row r="259" spans="1:19" ht="12.75" customHeight="1" x14ac:dyDescent="0.3">
      <c r="A259" s="280"/>
      <c r="B259" s="240" t="s">
        <v>10</v>
      </c>
      <c r="C259" s="277" t="s">
        <v>3349</v>
      </c>
      <c r="D259" s="278" t="s">
        <v>3350</v>
      </c>
      <c r="E259" s="278" t="s">
        <v>3287</v>
      </c>
      <c r="F259" s="278" t="s">
        <v>2860</v>
      </c>
      <c r="G259" s="278" t="s">
        <v>3345</v>
      </c>
      <c r="H259" s="278" t="s">
        <v>3346</v>
      </c>
      <c r="I259" s="278" t="s">
        <v>3351</v>
      </c>
      <c r="J259" s="279" t="s">
        <v>3352</v>
      </c>
      <c r="K259" s="275"/>
      <c r="L259" s="276"/>
      <c r="M259" s="276"/>
      <c r="N259" s="276"/>
      <c r="O259" s="276"/>
      <c r="P259" s="276"/>
      <c r="Q259" s="276"/>
      <c r="R259" s="276"/>
      <c r="S259" s="276"/>
    </row>
    <row r="260" spans="1:19" ht="12.75" customHeight="1" x14ac:dyDescent="0.3">
      <c r="A260" s="280"/>
      <c r="B260" s="241" t="s">
        <v>8</v>
      </c>
      <c r="C260" s="277" t="s">
        <v>3353</v>
      </c>
      <c r="D260" s="278" t="s">
        <v>3354</v>
      </c>
      <c r="E260" s="278" t="s">
        <v>2176</v>
      </c>
      <c r="F260" s="278" t="s">
        <v>2944</v>
      </c>
      <c r="G260" s="278" t="s">
        <v>67</v>
      </c>
      <c r="H260" s="278" t="s">
        <v>67</v>
      </c>
      <c r="I260" s="278" t="s">
        <v>3355</v>
      </c>
      <c r="J260" s="279" t="s">
        <v>3356</v>
      </c>
      <c r="K260" s="275"/>
      <c r="L260" s="276"/>
      <c r="M260" s="276"/>
      <c r="N260" s="276"/>
      <c r="O260" s="276"/>
      <c r="P260" s="276"/>
      <c r="Q260" s="276"/>
      <c r="R260" s="276"/>
      <c r="S260" s="276"/>
    </row>
    <row r="261" spans="1:19" ht="12.75" customHeight="1" x14ac:dyDescent="0.3">
      <c r="A261" s="280"/>
      <c r="B261" s="242">
        <v>2021</v>
      </c>
      <c r="C261" s="277" t="s">
        <v>3357</v>
      </c>
      <c r="D261" s="278" t="s">
        <v>3358</v>
      </c>
      <c r="E261" s="278" t="s">
        <v>3359</v>
      </c>
      <c r="F261" s="278" t="s">
        <v>1837</v>
      </c>
      <c r="G261" s="278" t="s">
        <v>68</v>
      </c>
      <c r="H261" s="278" t="s">
        <v>67</v>
      </c>
      <c r="I261" s="278" t="s">
        <v>3360</v>
      </c>
      <c r="J261" s="279" t="s">
        <v>3361</v>
      </c>
      <c r="K261" s="275"/>
      <c r="L261" s="276"/>
      <c r="M261" s="276"/>
      <c r="N261" s="276"/>
      <c r="O261" s="276"/>
      <c r="P261" s="276"/>
      <c r="Q261" s="276"/>
      <c r="R261" s="276"/>
      <c r="S261" s="276"/>
    </row>
    <row r="262" spans="1:19" ht="12.75" customHeight="1" x14ac:dyDescent="0.3">
      <c r="A262" s="280"/>
      <c r="B262" s="281">
        <v>2022</v>
      </c>
      <c r="C262" s="277" t="s">
        <v>3362</v>
      </c>
      <c r="D262" s="278" t="s">
        <v>2692</v>
      </c>
      <c r="E262" s="278" t="s">
        <v>3363</v>
      </c>
      <c r="F262" s="278" t="s">
        <v>3093</v>
      </c>
      <c r="G262" s="278" t="s">
        <v>68</v>
      </c>
      <c r="H262" s="278" t="s">
        <v>67</v>
      </c>
      <c r="I262" s="278" t="s">
        <v>3364</v>
      </c>
      <c r="J262" s="279" t="s">
        <v>3365</v>
      </c>
      <c r="K262" s="275"/>
      <c r="L262" s="276"/>
      <c r="M262" s="276"/>
      <c r="N262" s="276"/>
      <c r="O262" s="276"/>
      <c r="P262" s="276"/>
      <c r="Q262" s="276"/>
      <c r="R262" s="276"/>
      <c r="S262" s="276"/>
    </row>
    <row r="263" spans="1:19" ht="12.75" customHeight="1" x14ac:dyDescent="0.3">
      <c r="A263" s="282" t="s">
        <v>109</v>
      </c>
      <c r="B263" s="239" t="s">
        <v>11</v>
      </c>
      <c r="C263" s="272" t="s">
        <v>3366</v>
      </c>
      <c r="D263" s="273" t="s">
        <v>3367</v>
      </c>
      <c r="E263" s="273" t="s">
        <v>3368</v>
      </c>
      <c r="F263" s="273" t="s">
        <v>2204</v>
      </c>
      <c r="G263" s="273" t="s">
        <v>3369</v>
      </c>
      <c r="H263" s="273" t="s">
        <v>3370</v>
      </c>
      <c r="I263" s="273" t="s">
        <v>3371</v>
      </c>
      <c r="J263" s="274" t="s">
        <v>3372</v>
      </c>
      <c r="K263" s="275"/>
      <c r="L263" s="276"/>
      <c r="M263" s="276"/>
      <c r="N263" s="276"/>
      <c r="O263" s="276"/>
      <c r="P263" s="276"/>
      <c r="Q263" s="276"/>
      <c r="R263" s="276"/>
      <c r="S263" s="276"/>
    </row>
    <row r="264" spans="1:19" ht="12.75" customHeight="1" x14ac:dyDescent="0.3">
      <c r="A264" s="280"/>
      <c r="B264" s="240" t="s">
        <v>10</v>
      </c>
      <c r="C264" s="277" t="s">
        <v>3373</v>
      </c>
      <c r="D264" s="278" t="s">
        <v>2478</v>
      </c>
      <c r="E264" s="278" t="s">
        <v>3374</v>
      </c>
      <c r="F264" s="278" t="s">
        <v>2204</v>
      </c>
      <c r="G264" s="278" t="s">
        <v>3375</v>
      </c>
      <c r="H264" s="278" t="s">
        <v>3376</v>
      </c>
      <c r="I264" s="278" t="s">
        <v>3377</v>
      </c>
      <c r="J264" s="279" t="s">
        <v>3378</v>
      </c>
      <c r="K264" s="275"/>
      <c r="L264" s="276"/>
      <c r="M264" s="276"/>
      <c r="N264" s="276"/>
      <c r="O264" s="276"/>
      <c r="P264" s="276"/>
      <c r="Q264" s="276"/>
      <c r="R264" s="276"/>
      <c r="S264" s="276"/>
    </row>
    <row r="265" spans="1:19" ht="12.75" customHeight="1" x14ac:dyDescent="0.3">
      <c r="A265" s="280"/>
      <c r="B265" s="241" t="s">
        <v>8</v>
      </c>
      <c r="C265" s="277" t="s">
        <v>3379</v>
      </c>
      <c r="D265" s="278" t="s">
        <v>3380</v>
      </c>
      <c r="E265" s="278" t="s">
        <v>3381</v>
      </c>
      <c r="F265" s="278" t="s">
        <v>2204</v>
      </c>
      <c r="G265" s="278" t="s">
        <v>68</v>
      </c>
      <c r="H265" s="278" t="s">
        <v>68</v>
      </c>
      <c r="I265" s="278" t="s">
        <v>3382</v>
      </c>
      <c r="J265" s="279" t="s">
        <v>3383</v>
      </c>
      <c r="K265" s="275"/>
      <c r="L265" s="276"/>
      <c r="M265" s="276"/>
      <c r="N265" s="276"/>
      <c r="O265" s="276"/>
      <c r="P265" s="276"/>
      <c r="Q265" s="276"/>
      <c r="R265" s="276"/>
      <c r="S265" s="276"/>
    </row>
    <row r="266" spans="1:19" ht="12.75" customHeight="1" x14ac:dyDescent="0.3">
      <c r="A266" s="280"/>
      <c r="B266" s="242">
        <v>2021</v>
      </c>
      <c r="C266" s="277" t="s">
        <v>3384</v>
      </c>
      <c r="D266" s="278" t="s">
        <v>3385</v>
      </c>
      <c r="E266" s="278" t="s">
        <v>2819</v>
      </c>
      <c r="F266" s="278" t="s">
        <v>3175</v>
      </c>
      <c r="G266" s="278" t="s">
        <v>68</v>
      </c>
      <c r="H266" s="278" t="s">
        <v>68</v>
      </c>
      <c r="I266" s="278" t="s">
        <v>3386</v>
      </c>
      <c r="J266" s="279" t="s">
        <v>3387</v>
      </c>
      <c r="K266" s="275"/>
      <c r="L266" s="276"/>
      <c r="M266" s="276"/>
      <c r="N266" s="276"/>
      <c r="O266" s="276"/>
      <c r="P266" s="276"/>
      <c r="Q266" s="276"/>
      <c r="R266" s="276"/>
      <c r="S266" s="276"/>
    </row>
    <row r="267" spans="1:19" ht="12.75" customHeight="1" x14ac:dyDescent="0.3">
      <c r="A267" s="280"/>
      <c r="B267" s="281">
        <v>2022</v>
      </c>
      <c r="C267" s="277" t="s">
        <v>1859</v>
      </c>
      <c r="D267" s="278" t="s">
        <v>3388</v>
      </c>
      <c r="E267" s="278" t="s">
        <v>3389</v>
      </c>
      <c r="F267" s="278" t="s">
        <v>2481</v>
      </c>
      <c r="G267" s="278" t="s">
        <v>68</v>
      </c>
      <c r="H267" s="278" t="s">
        <v>68</v>
      </c>
      <c r="I267" s="278" t="s">
        <v>3390</v>
      </c>
      <c r="J267" s="279" t="s">
        <v>3391</v>
      </c>
      <c r="K267" s="275"/>
      <c r="L267" s="276"/>
      <c r="M267" s="276"/>
      <c r="N267" s="276"/>
      <c r="O267" s="276"/>
      <c r="P267" s="276"/>
      <c r="Q267" s="276"/>
      <c r="R267" s="276"/>
      <c r="S267" s="276"/>
    </row>
    <row r="268" spans="1:19" ht="12.75" customHeight="1" x14ac:dyDescent="0.3">
      <c r="A268" s="282" t="s">
        <v>110</v>
      </c>
      <c r="B268" s="239" t="s">
        <v>11</v>
      </c>
      <c r="C268" s="272" t="s">
        <v>3392</v>
      </c>
      <c r="D268" s="273" t="s">
        <v>3393</v>
      </c>
      <c r="E268" s="273" t="s">
        <v>3394</v>
      </c>
      <c r="F268" s="273" t="s">
        <v>2819</v>
      </c>
      <c r="G268" s="273" t="s">
        <v>3395</v>
      </c>
      <c r="H268" s="273" t="s">
        <v>3396</v>
      </c>
      <c r="I268" s="273" t="s">
        <v>3397</v>
      </c>
      <c r="J268" s="274" t="s">
        <v>3398</v>
      </c>
      <c r="K268" s="275"/>
      <c r="L268" s="276"/>
      <c r="M268" s="276"/>
      <c r="N268" s="276"/>
      <c r="O268" s="276"/>
      <c r="P268" s="276"/>
      <c r="Q268" s="276"/>
      <c r="R268" s="276"/>
      <c r="S268" s="276"/>
    </row>
    <row r="269" spans="1:19" ht="12.75" customHeight="1" x14ac:dyDescent="0.3">
      <c r="A269" s="280"/>
      <c r="B269" s="240" t="s">
        <v>10</v>
      </c>
      <c r="C269" s="277" t="s">
        <v>3399</v>
      </c>
      <c r="D269" s="278" t="s">
        <v>3400</v>
      </c>
      <c r="E269" s="278" t="s">
        <v>3401</v>
      </c>
      <c r="F269" s="278" t="s">
        <v>3402</v>
      </c>
      <c r="G269" s="278" t="s">
        <v>3403</v>
      </c>
      <c r="H269" s="278" t="s">
        <v>3404</v>
      </c>
      <c r="I269" s="278" t="s">
        <v>3405</v>
      </c>
      <c r="J269" s="279" t="s">
        <v>2369</v>
      </c>
      <c r="K269" s="275"/>
      <c r="L269" s="276"/>
      <c r="M269" s="276"/>
      <c r="N269" s="276"/>
      <c r="O269" s="276"/>
      <c r="P269" s="276"/>
      <c r="Q269" s="276"/>
      <c r="R269" s="276"/>
      <c r="S269" s="276"/>
    </row>
    <row r="270" spans="1:19" ht="12.75" customHeight="1" x14ac:dyDescent="0.3">
      <c r="A270" s="280"/>
      <c r="B270" s="241" t="s">
        <v>8</v>
      </c>
      <c r="C270" s="277" t="s">
        <v>3406</v>
      </c>
      <c r="D270" s="278" t="s">
        <v>2275</v>
      </c>
      <c r="E270" s="278" t="s">
        <v>1884</v>
      </c>
      <c r="F270" s="278" t="s">
        <v>2204</v>
      </c>
      <c r="G270" s="278" t="s">
        <v>3407</v>
      </c>
      <c r="H270" s="278" t="s">
        <v>3408</v>
      </c>
      <c r="I270" s="278" t="s">
        <v>3409</v>
      </c>
      <c r="J270" s="279" t="s">
        <v>3410</v>
      </c>
      <c r="K270" s="275"/>
      <c r="L270" s="276"/>
      <c r="M270" s="276"/>
      <c r="N270" s="276"/>
      <c r="O270" s="276"/>
      <c r="P270" s="276"/>
      <c r="Q270" s="276"/>
      <c r="R270" s="276"/>
      <c r="S270" s="276"/>
    </row>
    <row r="271" spans="1:19" ht="12.75" customHeight="1" x14ac:dyDescent="0.3">
      <c r="A271" s="280"/>
      <c r="B271" s="242">
        <v>2021</v>
      </c>
      <c r="C271" s="277" t="s">
        <v>3411</v>
      </c>
      <c r="D271" s="278" t="s">
        <v>3412</v>
      </c>
      <c r="E271" s="278" t="s">
        <v>3413</v>
      </c>
      <c r="F271" s="278" t="s">
        <v>3414</v>
      </c>
      <c r="G271" s="278" t="s">
        <v>3415</v>
      </c>
      <c r="H271" s="278" t="s">
        <v>3416</v>
      </c>
      <c r="I271" s="278" t="s">
        <v>3417</v>
      </c>
      <c r="J271" s="279" t="s">
        <v>3418</v>
      </c>
      <c r="K271" s="275"/>
      <c r="L271" s="276"/>
      <c r="M271" s="276"/>
      <c r="N271" s="276"/>
      <c r="O271" s="276"/>
      <c r="P271" s="276"/>
      <c r="Q271" s="276"/>
      <c r="R271" s="276"/>
      <c r="S271" s="276"/>
    </row>
    <row r="272" spans="1:19" ht="12.75" customHeight="1" x14ac:dyDescent="0.3">
      <c r="A272" s="280"/>
      <c r="B272" s="281">
        <v>2022</v>
      </c>
      <c r="C272" s="277" t="s">
        <v>3419</v>
      </c>
      <c r="D272" s="278" t="s">
        <v>3420</v>
      </c>
      <c r="E272" s="278" t="s">
        <v>3421</v>
      </c>
      <c r="F272" s="278" t="s">
        <v>3422</v>
      </c>
      <c r="G272" s="278" t="s">
        <v>68</v>
      </c>
      <c r="H272" s="278" t="s">
        <v>68</v>
      </c>
      <c r="I272" s="278" t="s">
        <v>3423</v>
      </c>
      <c r="J272" s="279" t="s">
        <v>3424</v>
      </c>
      <c r="K272" s="275"/>
      <c r="L272" s="276"/>
      <c r="M272" s="276"/>
      <c r="N272" s="276"/>
      <c r="O272" s="276"/>
      <c r="P272" s="276"/>
      <c r="Q272" s="276"/>
      <c r="R272" s="276"/>
      <c r="S272" s="276"/>
    </row>
    <row r="273" spans="1:19" ht="12.75" customHeight="1" x14ac:dyDescent="0.3">
      <c r="A273" s="282" t="s">
        <v>111</v>
      </c>
      <c r="B273" s="239" t="s">
        <v>11</v>
      </c>
      <c r="C273" s="272" t="s">
        <v>3425</v>
      </c>
      <c r="D273" s="273" t="s">
        <v>3426</v>
      </c>
      <c r="E273" s="273" t="s">
        <v>3427</v>
      </c>
      <c r="F273" s="273" t="s">
        <v>2215</v>
      </c>
      <c r="G273" s="273" t="s">
        <v>3428</v>
      </c>
      <c r="H273" s="273" t="s">
        <v>3429</v>
      </c>
      <c r="I273" s="273" t="s">
        <v>3430</v>
      </c>
      <c r="J273" s="274" t="s">
        <v>3431</v>
      </c>
      <c r="K273" s="275"/>
      <c r="L273" s="276"/>
      <c r="M273" s="276"/>
      <c r="N273" s="276"/>
      <c r="O273" s="276"/>
      <c r="P273" s="276"/>
      <c r="Q273" s="276"/>
      <c r="R273" s="276"/>
      <c r="S273" s="276"/>
    </row>
    <row r="274" spans="1:19" ht="12.75" customHeight="1" x14ac:dyDescent="0.3">
      <c r="A274" s="280"/>
      <c r="B274" s="240" t="s">
        <v>10</v>
      </c>
      <c r="C274" s="277" t="s">
        <v>3432</v>
      </c>
      <c r="D274" s="278" t="s">
        <v>3433</v>
      </c>
      <c r="E274" s="278" t="s">
        <v>3434</v>
      </c>
      <c r="F274" s="278" t="s">
        <v>3435</v>
      </c>
      <c r="G274" s="278" t="s">
        <v>3436</v>
      </c>
      <c r="H274" s="278" t="s">
        <v>3437</v>
      </c>
      <c r="I274" s="278" t="s">
        <v>3438</v>
      </c>
      <c r="J274" s="279" t="s">
        <v>3439</v>
      </c>
      <c r="K274" s="275"/>
      <c r="L274" s="276"/>
      <c r="M274" s="276"/>
      <c r="N274" s="276"/>
      <c r="O274" s="276"/>
      <c r="P274" s="276"/>
      <c r="Q274" s="276"/>
      <c r="R274" s="276"/>
      <c r="S274" s="276"/>
    </row>
    <row r="275" spans="1:19" ht="12.75" customHeight="1" x14ac:dyDescent="0.3">
      <c r="A275" s="280"/>
      <c r="B275" s="241" t="s">
        <v>8</v>
      </c>
      <c r="C275" s="277" t="s">
        <v>3440</v>
      </c>
      <c r="D275" s="278" t="s">
        <v>3441</v>
      </c>
      <c r="E275" s="278" t="s">
        <v>3442</v>
      </c>
      <c r="F275" s="278" t="s">
        <v>2329</v>
      </c>
      <c r="G275" s="278" t="s">
        <v>3443</v>
      </c>
      <c r="H275" s="278" t="s">
        <v>3443</v>
      </c>
      <c r="I275" s="278" t="s">
        <v>3444</v>
      </c>
      <c r="J275" s="279" t="s">
        <v>3445</v>
      </c>
      <c r="K275" s="275"/>
      <c r="L275" s="276"/>
      <c r="M275" s="276"/>
      <c r="N275" s="276"/>
      <c r="O275" s="276"/>
      <c r="P275" s="276"/>
      <c r="Q275" s="276"/>
      <c r="R275" s="276"/>
      <c r="S275" s="276"/>
    </row>
    <row r="276" spans="1:19" ht="12.75" customHeight="1" x14ac:dyDescent="0.3">
      <c r="A276" s="280"/>
      <c r="B276" s="242">
        <v>2021</v>
      </c>
      <c r="C276" s="277" t="s">
        <v>2064</v>
      </c>
      <c r="D276" s="278" t="s">
        <v>3446</v>
      </c>
      <c r="E276" s="278" t="s">
        <v>3447</v>
      </c>
      <c r="F276" s="278" t="s">
        <v>1817</v>
      </c>
      <c r="G276" s="278" t="s">
        <v>3448</v>
      </c>
      <c r="H276" s="278" t="s">
        <v>3449</v>
      </c>
      <c r="I276" s="278" t="s">
        <v>3450</v>
      </c>
      <c r="J276" s="279" t="s">
        <v>3451</v>
      </c>
      <c r="K276" s="275"/>
      <c r="L276" s="276"/>
      <c r="M276" s="276"/>
      <c r="N276" s="276"/>
      <c r="O276" s="276"/>
      <c r="P276" s="276"/>
      <c r="Q276" s="276"/>
      <c r="R276" s="276"/>
      <c r="S276" s="276"/>
    </row>
    <row r="277" spans="1:19" ht="12.75" customHeight="1" x14ac:dyDescent="0.3">
      <c r="A277" s="280"/>
      <c r="B277" s="281">
        <v>2022</v>
      </c>
      <c r="C277" s="277" t="s">
        <v>3452</v>
      </c>
      <c r="D277" s="278" t="s">
        <v>3453</v>
      </c>
      <c r="E277" s="278" t="s">
        <v>3454</v>
      </c>
      <c r="F277" s="278" t="s">
        <v>2864</v>
      </c>
      <c r="G277" s="278" t="s">
        <v>3455</v>
      </c>
      <c r="H277" s="278" t="s">
        <v>3456</v>
      </c>
      <c r="I277" s="278" t="s">
        <v>3457</v>
      </c>
      <c r="J277" s="279" t="s">
        <v>3458</v>
      </c>
      <c r="K277" s="275"/>
      <c r="L277" s="276"/>
      <c r="M277" s="276"/>
      <c r="N277" s="276"/>
      <c r="O277" s="276"/>
      <c r="P277" s="276"/>
      <c r="Q277" s="276"/>
      <c r="R277" s="276"/>
      <c r="S277" s="276"/>
    </row>
    <row r="278" spans="1:19" ht="12.75" customHeight="1" x14ac:dyDescent="0.3">
      <c r="A278" s="282" t="s">
        <v>112</v>
      </c>
      <c r="B278" s="239" t="s">
        <v>11</v>
      </c>
      <c r="C278" s="272" t="s">
        <v>3459</v>
      </c>
      <c r="D278" s="273" t="s">
        <v>3460</v>
      </c>
      <c r="E278" s="273" t="s">
        <v>3461</v>
      </c>
      <c r="F278" s="273" t="s">
        <v>3462</v>
      </c>
      <c r="G278" s="273" t="s">
        <v>3463</v>
      </c>
      <c r="H278" s="273" t="s">
        <v>2719</v>
      </c>
      <c r="I278" s="273" t="s">
        <v>3464</v>
      </c>
      <c r="J278" s="274" t="s">
        <v>3465</v>
      </c>
      <c r="K278" s="275"/>
      <c r="L278" s="276"/>
      <c r="M278" s="276"/>
      <c r="N278" s="276"/>
      <c r="O278" s="276"/>
      <c r="P278" s="276"/>
      <c r="Q278" s="276"/>
      <c r="R278" s="276"/>
      <c r="S278" s="276"/>
    </row>
    <row r="279" spans="1:19" ht="12.75" customHeight="1" x14ac:dyDescent="0.3">
      <c r="A279" s="280"/>
      <c r="B279" s="240" t="s">
        <v>10</v>
      </c>
      <c r="C279" s="277" t="s">
        <v>3466</v>
      </c>
      <c r="D279" s="278" t="s">
        <v>3467</v>
      </c>
      <c r="E279" s="278" t="s">
        <v>3468</v>
      </c>
      <c r="F279" s="278" t="s">
        <v>3469</v>
      </c>
      <c r="G279" s="278" t="s">
        <v>3463</v>
      </c>
      <c r="H279" s="278" t="s">
        <v>2719</v>
      </c>
      <c r="I279" s="278" t="s">
        <v>3470</v>
      </c>
      <c r="J279" s="279" t="s">
        <v>3471</v>
      </c>
      <c r="K279" s="275"/>
      <c r="L279" s="276"/>
      <c r="M279" s="276"/>
      <c r="N279" s="276"/>
      <c r="O279" s="276"/>
      <c r="P279" s="276"/>
      <c r="Q279" s="276"/>
      <c r="R279" s="276"/>
      <c r="S279" s="276"/>
    </row>
    <row r="280" spans="1:19" ht="12.75" customHeight="1" x14ac:dyDescent="0.3">
      <c r="A280" s="280"/>
      <c r="B280" s="241" t="s">
        <v>8</v>
      </c>
      <c r="C280" s="277" t="s">
        <v>3202</v>
      </c>
      <c r="D280" s="278" t="s">
        <v>3472</v>
      </c>
      <c r="E280" s="278" t="s">
        <v>2420</v>
      </c>
      <c r="F280" s="278" t="s">
        <v>68</v>
      </c>
      <c r="G280" s="278" t="s">
        <v>68</v>
      </c>
      <c r="H280" s="278" t="s">
        <v>68</v>
      </c>
      <c r="I280" s="278" t="s">
        <v>3473</v>
      </c>
      <c r="J280" s="279" t="s">
        <v>3474</v>
      </c>
      <c r="K280" s="275"/>
      <c r="L280" s="276"/>
      <c r="M280" s="276"/>
      <c r="N280" s="276"/>
      <c r="O280" s="276"/>
      <c r="P280" s="276"/>
      <c r="Q280" s="276"/>
      <c r="R280" s="276"/>
      <c r="S280" s="276"/>
    </row>
    <row r="281" spans="1:19" ht="12.75" customHeight="1" x14ac:dyDescent="0.3">
      <c r="A281" s="280"/>
      <c r="B281" s="242">
        <v>2021</v>
      </c>
      <c r="C281" s="277" t="s">
        <v>3475</v>
      </c>
      <c r="D281" s="278" t="s">
        <v>3476</v>
      </c>
      <c r="E281" s="278" t="s">
        <v>3389</v>
      </c>
      <c r="F281" s="278" t="s">
        <v>1861</v>
      </c>
      <c r="G281" s="278" t="s">
        <v>68</v>
      </c>
      <c r="H281" s="278" t="s">
        <v>68</v>
      </c>
      <c r="I281" s="278" t="s">
        <v>3477</v>
      </c>
      <c r="J281" s="279" t="s">
        <v>3478</v>
      </c>
      <c r="K281" s="275"/>
      <c r="L281" s="276"/>
      <c r="M281" s="276"/>
      <c r="N281" s="276"/>
      <c r="O281" s="276"/>
      <c r="P281" s="276"/>
      <c r="Q281" s="276"/>
      <c r="R281" s="276"/>
      <c r="S281" s="276"/>
    </row>
    <row r="282" spans="1:19" ht="12.75" customHeight="1" x14ac:dyDescent="0.3">
      <c r="A282" s="280"/>
      <c r="B282" s="281">
        <v>2022</v>
      </c>
      <c r="C282" s="277" t="s">
        <v>3479</v>
      </c>
      <c r="D282" s="278" t="s">
        <v>3480</v>
      </c>
      <c r="E282" s="278" t="s">
        <v>3481</v>
      </c>
      <c r="F282" s="278" t="s">
        <v>3482</v>
      </c>
      <c r="G282" s="278" t="s">
        <v>68</v>
      </c>
      <c r="H282" s="278" t="s">
        <v>68</v>
      </c>
      <c r="I282" s="278" t="s">
        <v>3483</v>
      </c>
      <c r="J282" s="279" t="s">
        <v>3484</v>
      </c>
      <c r="K282" s="275"/>
      <c r="L282" s="276"/>
      <c r="M282" s="276"/>
      <c r="N282" s="276"/>
      <c r="O282" s="276"/>
      <c r="P282" s="276"/>
      <c r="Q282" s="276"/>
      <c r="R282" s="276"/>
      <c r="S282" s="276"/>
    </row>
    <row r="283" spans="1:19" ht="12.75" customHeight="1" x14ac:dyDescent="0.3">
      <c r="A283" s="282" t="s">
        <v>113</v>
      </c>
      <c r="B283" s="239" t="s">
        <v>11</v>
      </c>
      <c r="C283" s="272" t="s">
        <v>3485</v>
      </c>
      <c r="D283" s="273" t="s">
        <v>3486</v>
      </c>
      <c r="E283" s="273" t="s">
        <v>2956</v>
      </c>
      <c r="F283" s="273" t="s">
        <v>2961</v>
      </c>
      <c r="G283" s="273" t="s">
        <v>3487</v>
      </c>
      <c r="H283" s="273" t="s">
        <v>3488</v>
      </c>
      <c r="I283" s="273" t="s">
        <v>3489</v>
      </c>
      <c r="J283" s="274" t="s">
        <v>2066</v>
      </c>
      <c r="K283" s="275"/>
      <c r="L283" s="276"/>
      <c r="M283" s="276"/>
      <c r="N283" s="276"/>
      <c r="O283" s="276"/>
      <c r="P283" s="276"/>
      <c r="Q283" s="276"/>
      <c r="R283" s="276"/>
      <c r="S283" s="276"/>
    </row>
    <row r="284" spans="1:19" ht="12.75" customHeight="1" x14ac:dyDescent="0.3">
      <c r="A284" s="280"/>
      <c r="B284" s="240" t="s">
        <v>10</v>
      </c>
      <c r="C284" s="277" t="s">
        <v>3490</v>
      </c>
      <c r="D284" s="278" t="s">
        <v>3491</v>
      </c>
      <c r="E284" s="278" t="s">
        <v>3492</v>
      </c>
      <c r="F284" s="278" t="s">
        <v>2961</v>
      </c>
      <c r="G284" s="278" t="s">
        <v>3487</v>
      </c>
      <c r="H284" s="278" t="s">
        <v>3488</v>
      </c>
      <c r="I284" s="278" t="s">
        <v>3493</v>
      </c>
      <c r="J284" s="279" t="s">
        <v>3494</v>
      </c>
      <c r="K284" s="275"/>
      <c r="L284" s="276"/>
      <c r="M284" s="276"/>
      <c r="N284" s="276"/>
      <c r="O284" s="276"/>
      <c r="P284" s="276"/>
      <c r="Q284" s="276"/>
      <c r="R284" s="276"/>
      <c r="S284" s="276"/>
    </row>
    <row r="285" spans="1:19" ht="12.75" customHeight="1" x14ac:dyDescent="0.3">
      <c r="A285" s="280"/>
      <c r="B285" s="241" t="s">
        <v>8</v>
      </c>
      <c r="C285" s="277" t="s">
        <v>3495</v>
      </c>
      <c r="D285" s="278" t="s">
        <v>3496</v>
      </c>
      <c r="E285" s="278" t="s">
        <v>3497</v>
      </c>
      <c r="F285" s="278" t="s">
        <v>67</v>
      </c>
      <c r="G285" s="278" t="s">
        <v>67</v>
      </c>
      <c r="H285" s="278" t="s">
        <v>67</v>
      </c>
      <c r="I285" s="278" t="s">
        <v>3350</v>
      </c>
      <c r="J285" s="279" t="s">
        <v>3498</v>
      </c>
      <c r="K285" s="275"/>
      <c r="L285" s="276"/>
      <c r="M285" s="276"/>
      <c r="N285" s="276"/>
      <c r="O285" s="276"/>
      <c r="P285" s="276"/>
      <c r="Q285" s="276"/>
      <c r="R285" s="276"/>
      <c r="S285" s="276"/>
    </row>
    <row r="286" spans="1:19" ht="12.75" customHeight="1" x14ac:dyDescent="0.3">
      <c r="A286" s="280"/>
      <c r="B286" s="242">
        <v>2021</v>
      </c>
      <c r="C286" s="277" t="s">
        <v>3499</v>
      </c>
      <c r="D286" s="278" t="s">
        <v>3500</v>
      </c>
      <c r="E286" s="278" t="s">
        <v>3501</v>
      </c>
      <c r="F286" s="278" t="s">
        <v>67</v>
      </c>
      <c r="G286" s="278" t="s">
        <v>67</v>
      </c>
      <c r="H286" s="278" t="s">
        <v>67</v>
      </c>
      <c r="I286" s="278" t="s">
        <v>3502</v>
      </c>
      <c r="J286" s="279" t="s">
        <v>2550</v>
      </c>
      <c r="K286" s="275"/>
      <c r="L286" s="276"/>
      <c r="M286" s="276"/>
      <c r="N286" s="276"/>
      <c r="O286" s="276"/>
      <c r="P286" s="276"/>
      <c r="Q286" s="276"/>
      <c r="R286" s="276"/>
      <c r="S286" s="276"/>
    </row>
    <row r="287" spans="1:19" ht="12.75" customHeight="1" x14ac:dyDescent="0.3">
      <c r="A287" s="280"/>
      <c r="B287" s="281">
        <v>2022</v>
      </c>
      <c r="C287" s="277" t="s">
        <v>3503</v>
      </c>
      <c r="D287" s="278" t="s">
        <v>3504</v>
      </c>
      <c r="E287" s="278" t="s">
        <v>1847</v>
      </c>
      <c r="F287" s="278" t="s">
        <v>67</v>
      </c>
      <c r="G287" s="278" t="s">
        <v>67</v>
      </c>
      <c r="H287" s="278" t="s">
        <v>67</v>
      </c>
      <c r="I287" s="278" t="s">
        <v>3505</v>
      </c>
      <c r="J287" s="279" t="s">
        <v>3506</v>
      </c>
      <c r="K287" s="275"/>
      <c r="L287" s="276"/>
      <c r="M287" s="276"/>
      <c r="N287" s="276"/>
      <c r="O287" s="276"/>
      <c r="P287" s="276"/>
      <c r="Q287" s="276"/>
      <c r="R287" s="276"/>
      <c r="S287" s="276"/>
    </row>
    <row r="288" spans="1:19" ht="12.75" customHeight="1" x14ac:dyDescent="0.3">
      <c r="A288" s="282" t="s">
        <v>114</v>
      </c>
      <c r="B288" s="239" t="s">
        <v>11</v>
      </c>
      <c r="C288" s="272" t="s">
        <v>3507</v>
      </c>
      <c r="D288" s="273" t="s">
        <v>3508</v>
      </c>
      <c r="E288" s="273" t="s">
        <v>3509</v>
      </c>
      <c r="F288" s="273" t="s">
        <v>3510</v>
      </c>
      <c r="G288" s="273" t="s">
        <v>3511</v>
      </c>
      <c r="H288" s="273" t="s">
        <v>3512</v>
      </c>
      <c r="I288" s="273" t="s">
        <v>3513</v>
      </c>
      <c r="J288" s="274" t="s">
        <v>3514</v>
      </c>
      <c r="K288" s="275"/>
      <c r="L288" s="276"/>
      <c r="M288" s="276"/>
      <c r="N288" s="276"/>
      <c r="O288" s="276"/>
      <c r="P288" s="276"/>
      <c r="Q288" s="276"/>
      <c r="R288" s="276"/>
      <c r="S288" s="276"/>
    </row>
    <row r="289" spans="1:19" ht="12.75" customHeight="1" x14ac:dyDescent="0.3">
      <c r="A289" s="280"/>
      <c r="B289" s="240" t="s">
        <v>10</v>
      </c>
      <c r="C289" s="277" t="s">
        <v>3515</v>
      </c>
      <c r="D289" s="278" t="s">
        <v>3516</v>
      </c>
      <c r="E289" s="278" t="s">
        <v>3517</v>
      </c>
      <c r="F289" s="278" t="s">
        <v>2411</v>
      </c>
      <c r="G289" s="278" t="s">
        <v>3518</v>
      </c>
      <c r="H289" s="278" t="s">
        <v>3519</v>
      </c>
      <c r="I289" s="278" t="s">
        <v>3520</v>
      </c>
      <c r="J289" s="279" t="s">
        <v>3521</v>
      </c>
      <c r="K289" s="275"/>
      <c r="L289" s="276"/>
      <c r="M289" s="276"/>
      <c r="N289" s="276"/>
      <c r="O289" s="276"/>
      <c r="P289" s="276"/>
      <c r="Q289" s="276"/>
      <c r="R289" s="276"/>
      <c r="S289" s="276"/>
    </row>
    <row r="290" spans="1:19" ht="12.75" customHeight="1" x14ac:dyDescent="0.3">
      <c r="A290" s="280"/>
      <c r="B290" s="241" t="s">
        <v>8</v>
      </c>
      <c r="C290" s="277" t="s">
        <v>3522</v>
      </c>
      <c r="D290" s="278" t="s">
        <v>3523</v>
      </c>
      <c r="E290" s="278" t="s">
        <v>3524</v>
      </c>
      <c r="F290" s="278" t="s">
        <v>3525</v>
      </c>
      <c r="G290" s="278" t="s">
        <v>3526</v>
      </c>
      <c r="H290" s="278" t="s">
        <v>3527</v>
      </c>
      <c r="I290" s="278" t="s">
        <v>3528</v>
      </c>
      <c r="J290" s="279" t="s">
        <v>3529</v>
      </c>
      <c r="K290" s="275"/>
      <c r="L290" s="276"/>
      <c r="M290" s="276"/>
      <c r="N290" s="276"/>
      <c r="O290" s="276"/>
      <c r="P290" s="276"/>
      <c r="Q290" s="276"/>
      <c r="R290" s="276"/>
      <c r="S290" s="276"/>
    </row>
    <row r="291" spans="1:19" ht="12.75" customHeight="1" x14ac:dyDescent="0.3">
      <c r="A291" s="280"/>
      <c r="B291" s="242">
        <v>2021</v>
      </c>
      <c r="C291" s="277" t="s">
        <v>3530</v>
      </c>
      <c r="D291" s="278" t="s">
        <v>3531</v>
      </c>
      <c r="E291" s="278" t="s">
        <v>3532</v>
      </c>
      <c r="F291" s="278" t="s">
        <v>3533</v>
      </c>
      <c r="G291" s="278" t="s">
        <v>3534</v>
      </c>
      <c r="H291" s="278" t="s">
        <v>3535</v>
      </c>
      <c r="I291" s="278" t="s">
        <v>3536</v>
      </c>
      <c r="J291" s="279" t="s">
        <v>3537</v>
      </c>
      <c r="K291" s="275"/>
      <c r="L291" s="276"/>
      <c r="M291" s="276"/>
      <c r="N291" s="276"/>
      <c r="O291" s="276"/>
      <c r="P291" s="276"/>
      <c r="Q291" s="276"/>
      <c r="R291" s="276"/>
      <c r="S291" s="276"/>
    </row>
    <row r="292" spans="1:19" ht="12.75" customHeight="1" x14ac:dyDescent="0.3">
      <c r="A292" s="280"/>
      <c r="B292" s="281">
        <v>2022</v>
      </c>
      <c r="C292" s="277" t="s">
        <v>3538</v>
      </c>
      <c r="D292" s="278" t="s">
        <v>3539</v>
      </c>
      <c r="E292" s="278" t="s">
        <v>3540</v>
      </c>
      <c r="F292" s="278" t="s">
        <v>1812</v>
      </c>
      <c r="G292" s="278" t="s">
        <v>3541</v>
      </c>
      <c r="H292" s="278" t="s">
        <v>3542</v>
      </c>
      <c r="I292" s="278" t="s">
        <v>3543</v>
      </c>
      <c r="J292" s="279" t="s">
        <v>1997</v>
      </c>
      <c r="K292" s="275"/>
      <c r="L292" s="276"/>
      <c r="M292" s="276"/>
      <c r="N292" s="276"/>
      <c r="O292" s="276"/>
      <c r="P292" s="276"/>
      <c r="Q292" s="276"/>
      <c r="R292" s="276"/>
      <c r="S292" s="276"/>
    </row>
    <row r="293" spans="1:19" ht="12.75" customHeight="1" x14ac:dyDescent="0.3">
      <c r="A293" s="282" t="s">
        <v>115</v>
      </c>
      <c r="B293" s="239" t="s">
        <v>11</v>
      </c>
      <c r="C293" s="272" t="s">
        <v>3544</v>
      </c>
      <c r="D293" s="273" t="s">
        <v>3545</v>
      </c>
      <c r="E293" s="273" t="s">
        <v>3546</v>
      </c>
      <c r="F293" s="273" t="s">
        <v>3547</v>
      </c>
      <c r="G293" s="273" t="s">
        <v>3548</v>
      </c>
      <c r="H293" s="273" t="s">
        <v>3549</v>
      </c>
      <c r="I293" s="273" t="s">
        <v>3550</v>
      </c>
      <c r="J293" s="274" t="s">
        <v>3499</v>
      </c>
      <c r="K293" s="275"/>
      <c r="L293" s="276"/>
      <c r="M293" s="276"/>
      <c r="N293" s="276"/>
      <c r="O293" s="276"/>
      <c r="P293" s="276"/>
      <c r="Q293" s="276"/>
      <c r="R293" s="276"/>
      <c r="S293" s="276"/>
    </row>
    <row r="294" spans="1:19" ht="12.75" customHeight="1" x14ac:dyDescent="0.3">
      <c r="A294" s="280"/>
      <c r="B294" s="240" t="s">
        <v>10</v>
      </c>
      <c r="C294" s="277" t="s">
        <v>3551</v>
      </c>
      <c r="D294" s="278" t="s">
        <v>3552</v>
      </c>
      <c r="E294" s="278" t="s">
        <v>3553</v>
      </c>
      <c r="F294" s="278" t="s">
        <v>3554</v>
      </c>
      <c r="G294" s="278" t="s">
        <v>3555</v>
      </c>
      <c r="H294" s="278" t="s">
        <v>3556</v>
      </c>
      <c r="I294" s="278" t="s">
        <v>3557</v>
      </c>
      <c r="J294" s="279" t="s">
        <v>3558</v>
      </c>
      <c r="K294" s="275"/>
      <c r="L294" s="276"/>
      <c r="M294" s="276"/>
      <c r="N294" s="276"/>
      <c r="O294" s="276"/>
      <c r="P294" s="276"/>
      <c r="Q294" s="276"/>
      <c r="R294" s="276"/>
      <c r="S294" s="276"/>
    </row>
    <row r="295" spans="1:19" ht="12.75" customHeight="1" x14ac:dyDescent="0.3">
      <c r="A295" s="280"/>
      <c r="B295" s="241" t="s">
        <v>8</v>
      </c>
      <c r="C295" s="277" t="s">
        <v>3559</v>
      </c>
      <c r="D295" s="278" t="s">
        <v>3560</v>
      </c>
      <c r="E295" s="278" t="s">
        <v>3561</v>
      </c>
      <c r="F295" s="278" t="s">
        <v>3562</v>
      </c>
      <c r="G295" s="278" t="s">
        <v>3563</v>
      </c>
      <c r="H295" s="278" t="s">
        <v>3564</v>
      </c>
      <c r="I295" s="278" t="s">
        <v>3565</v>
      </c>
      <c r="J295" s="279" t="s">
        <v>3380</v>
      </c>
      <c r="K295" s="275"/>
      <c r="L295" s="276"/>
      <c r="M295" s="276"/>
      <c r="N295" s="276"/>
      <c r="O295" s="276"/>
      <c r="P295" s="276"/>
      <c r="Q295" s="276"/>
      <c r="R295" s="276"/>
      <c r="S295" s="276"/>
    </row>
    <row r="296" spans="1:19" ht="12.75" customHeight="1" x14ac:dyDescent="0.3">
      <c r="A296" s="280"/>
      <c r="B296" s="242">
        <v>2021</v>
      </c>
      <c r="C296" s="277" t="s">
        <v>3566</v>
      </c>
      <c r="D296" s="278" t="s">
        <v>3567</v>
      </c>
      <c r="E296" s="278" t="s">
        <v>3568</v>
      </c>
      <c r="F296" s="278" t="s">
        <v>2105</v>
      </c>
      <c r="G296" s="278" t="s">
        <v>3569</v>
      </c>
      <c r="H296" s="278" t="s">
        <v>3570</v>
      </c>
      <c r="I296" s="278" t="s">
        <v>3571</v>
      </c>
      <c r="J296" s="279" t="s">
        <v>3572</v>
      </c>
      <c r="K296" s="275"/>
      <c r="L296" s="276"/>
      <c r="M296" s="276"/>
      <c r="N296" s="276"/>
      <c r="O296" s="276"/>
      <c r="P296" s="276"/>
      <c r="Q296" s="276"/>
      <c r="R296" s="276"/>
      <c r="S296" s="276"/>
    </row>
    <row r="297" spans="1:19" ht="12.75" customHeight="1" x14ac:dyDescent="0.3">
      <c r="A297" s="280"/>
      <c r="B297" s="281">
        <v>2022</v>
      </c>
      <c r="C297" s="277" t="s">
        <v>3573</v>
      </c>
      <c r="D297" s="278" t="s">
        <v>3574</v>
      </c>
      <c r="E297" s="278" t="s">
        <v>3575</v>
      </c>
      <c r="F297" s="278" t="s">
        <v>2240</v>
      </c>
      <c r="G297" s="278" t="s">
        <v>3576</v>
      </c>
      <c r="H297" s="278" t="s">
        <v>3577</v>
      </c>
      <c r="I297" s="278" t="s">
        <v>3578</v>
      </c>
      <c r="J297" s="279" t="s">
        <v>3579</v>
      </c>
      <c r="K297" s="275"/>
      <c r="L297" s="276"/>
      <c r="M297" s="276"/>
      <c r="N297" s="276"/>
      <c r="O297" s="276"/>
      <c r="P297" s="276"/>
      <c r="Q297" s="276"/>
      <c r="R297" s="276"/>
      <c r="S297" s="276"/>
    </row>
    <row r="298" spans="1:19" ht="12.75" customHeight="1" x14ac:dyDescent="0.3">
      <c r="A298" s="282" t="s">
        <v>116</v>
      </c>
      <c r="B298" s="239" t="s">
        <v>11</v>
      </c>
      <c r="C298" s="272" t="s">
        <v>3580</v>
      </c>
      <c r="D298" s="273" t="s">
        <v>3581</v>
      </c>
      <c r="E298" s="273" t="s">
        <v>2353</v>
      </c>
      <c r="F298" s="273" t="s">
        <v>3582</v>
      </c>
      <c r="G298" s="273" t="s">
        <v>3583</v>
      </c>
      <c r="H298" s="273" t="s">
        <v>3584</v>
      </c>
      <c r="I298" s="273" t="s">
        <v>3201</v>
      </c>
      <c r="J298" s="274" t="s">
        <v>3585</v>
      </c>
      <c r="K298" s="275"/>
      <c r="L298" s="276"/>
      <c r="M298" s="276"/>
      <c r="N298" s="276"/>
      <c r="O298" s="276"/>
      <c r="P298" s="276"/>
      <c r="Q298" s="276"/>
      <c r="R298" s="276"/>
      <c r="S298" s="276"/>
    </row>
    <row r="299" spans="1:19" ht="12.75" customHeight="1" x14ac:dyDescent="0.3">
      <c r="A299" s="280"/>
      <c r="B299" s="240" t="s">
        <v>10</v>
      </c>
      <c r="C299" s="277" t="s">
        <v>3586</v>
      </c>
      <c r="D299" s="278" t="s">
        <v>3587</v>
      </c>
      <c r="E299" s="278" t="s">
        <v>3588</v>
      </c>
      <c r="F299" s="278" t="s">
        <v>2191</v>
      </c>
      <c r="G299" s="278" t="s">
        <v>3589</v>
      </c>
      <c r="H299" s="278" t="s">
        <v>3584</v>
      </c>
      <c r="I299" s="278" t="s">
        <v>3590</v>
      </c>
      <c r="J299" s="279" t="s">
        <v>3591</v>
      </c>
      <c r="K299" s="275"/>
      <c r="L299" s="276"/>
      <c r="M299" s="276"/>
      <c r="N299" s="276"/>
      <c r="O299" s="276"/>
      <c r="P299" s="276"/>
      <c r="Q299" s="276"/>
      <c r="R299" s="276"/>
      <c r="S299" s="276"/>
    </row>
    <row r="300" spans="1:19" ht="12.75" customHeight="1" x14ac:dyDescent="0.3">
      <c r="A300" s="280"/>
      <c r="B300" s="241" t="s">
        <v>8</v>
      </c>
      <c r="C300" s="277" t="s">
        <v>3447</v>
      </c>
      <c r="D300" s="278" t="s">
        <v>3592</v>
      </c>
      <c r="E300" s="278" t="s">
        <v>3593</v>
      </c>
      <c r="F300" s="278" t="s">
        <v>68</v>
      </c>
      <c r="G300" s="278" t="s">
        <v>3594</v>
      </c>
      <c r="H300" s="278" t="s">
        <v>68</v>
      </c>
      <c r="I300" s="278" t="s">
        <v>3595</v>
      </c>
      <c r="J300" s="279" t="s">
        <v>3596</v>
      </c>
      <c r="K300" s="275"/>
      <c r="L300" s="276"/>
      <c r="M300" s="276"/>
      <c r="N300" s="276"/>
      <c r="O300" s="276"/>
      <c r="P300" s="276"/>
      <c r="Q300" s="276"/>
      <c r="R300" s="276"/>
      <c r="S300" s="276"/>
    </row>
    <row r="301" spans="1:19" ht="12.75" customHeight="1" x14ac:dyDescent="0.3">
      <c r="A301" s="280"/>
      <c r="B301" s="242">
        <v>2021</v>
      </c>
      <c r="C301" s="277" t="s">
        <v>3597</v>
      </c>
      <c r="D301" s="278" t="s">
        <v>3598</v>
      </c>
      <c r="E301" s="278" t="s">
        <v>2203</v>
      </c>
      <c r="F301" s="278" t="s">
        <v>3599</v>
      </c>
      <c r="G301" s="278" t="s">
        <v>3600</v>
      </c>
      <c r="H301" s="278" t="s">
        <v>68</v>
      </c>
      <c r="I301" s="278" t="s">
        <v>3601</v>
      </c>
      <c r="J301" s="279" t="s">
        <v>3602</v>
      </c>
      <c r="K301" s="275"/>
      <c r="L301" s="276"/>
      <c r="M301" s="276"/>
      <c r="N301" s="276"/>
      <c r="O301" s="276"/>
      <c r="P301" s="276"/>
      <c r="Q301" s="276"/>
      <c r="R301" s="276"/>
      <c r="S301" s="276"/>
    </row>
    <row r="302" spans="1:19" ht="12.75" customHeight="1" x14ac:dyDescent="0.3">
      <c r="A302" s="280"/>
      <c r="B302" s="281">
        <v>2022</v>
      </c>
      <c r="C302" s="277" t="s">
        <v>3603</v>
      </c>
      <c r="D302" s="278" t="s">
        <v>3604</v>
      </c>
      <c r="E302" s="278" t="s">
        <v>3605</v>
      </c>
      <c r="F302" s="278" t="s">
        <v>1830</v>
      </c>
      <c r="G302" s="278" t="s">
        <v>3606</v>
      </c>
      <c r="H302" s="278" t="s">
        <v>68</v>
      </c>
      <c r="I302" s="278" t="s">
        <v>3607</v>
      </c>
      <c r="J302" s="279" t="s">
        <v>3608</v>
      </c>
      <c r="K302" s="275"/>
      <c r="L302" s="276"/>
      <c r="M302" s="276"/>
      <c r="N302" s="276"/>
      <c r="O302" s="276"/>
      <c r="P302" s="276"/>
      <c r="Q302" s="276"/>
      <c r="R302" s="276"/>
      <c r="S302" s="276"/>
    </row>
    <row r="303" spans="1:19" ht="12.75" customHeight="1" x14ac:dyDescent="0.3">
      <c r="A303" s="282" t="s">
        <v>117</v>
      </c>
      <c r="B303" s="239" t="s">
        <v>11</v>
      </c>
      <c r="C303" s="272" t="s">
        <v>3609</v>
      </c>
      <c r="D303" s="273" t="s">
        <v>27</v>
      </c>
      <c r="E303" s="273" t="s">
        <v>3610</v>
      </c>
      <c r="F303" s="273" t="s">
        <v>1837</v>
      </c>
      <c r="G303" s="273" t="s">
        <v>3611</v>
      </c>
      <c r="H303" s="273" t="s">
        <v>3612</v>
      </c>
      <c r="I303" s="273" t="s">
        <v>3613</v>
      </c>
      <c r="J303" s="274" t="s">
        <v>3614</v>
      </c>
      <c r="K303" s="275"/>
      <c r="L303" s="276"/>
      <c r="M303" s="276"/>
      <c r="N303" s="276"/>
      <c r="O303" s="276"/>
      <c r="P303" s="276"/>
      <c r="Q303" s="276"/>
      <c r="R303" s="276"/>
      <c r="S303" s="276"/>
    </row>
    <row r="304" spans="1:19" ht="12.75" customHeight="1" x14ac:dyDescent="0.3">
      <c r="A304" s="280"/>
      <c r="B304" s="240" t="s">
        <v>10</v>
      </c>
      <c r="C304" s="277" t="s">
        <v>3615</v>
      </c>
      <c r="D304" s="278" t="s">
        <v>2555</v>
      </c>
      <c r="E304" s="278" t="s">
        <v>3610</v>
      </c>
      <c r="F304" s="278" t="s">
        <v>1837</v>
      </c>
      <c r="G304" s="278" t="s">
        <v>3611</v>
      </c>
      <c r="H304" s="278" t="s">
        <v>3612</v>
      </c>
      <c r="I304" s="278" t="s">
        <v>2716</v>
      </c>
      <c r="J304" s="279" t="s">
        <v>35</v>
      </c>
      <c r="K304" s="275"/>
      <c r="L304" s="276"/>
      <c r="M304" s="276"/>
      <c r="N304" s="276"/>
      <c r="O304" s="276"/>
      <c r="P304" s="276"/>
      <c r="Q304" s="276"/>
      <c r="R304" s="276"/>
      <c r="S304" s="276"/>
    </row>
    <row r="305" spans="1:27" ht="12.75" customHeight="1" x14ac:dyDescent="0.3">
      <c r="A305" s="280"/>
      <c r="B305" s="241" t="s">
        <v>8</v>
      </c>
      <c r="C305" s="277" t="s">
        <v>3616</v>
      </c>
      <c r="D305" s="278" t="s">
        <v>3617</v>
      </c>
      <c r="E305" s="278" t="s">
        <v>3618</v>
      </c>
      <c r="F305" s="278" t="s">
        <v>2944</v>
      </c>
      <c r="G305" s="278" t="s">
        <v>68</v>
      </c>
      <c r="H305" s="278" t="s">
        <v>68</v>
      </c>
      <c r="I305" s="278" t="s">
        <v>3619</v>
      </c>
      <c r="J305" s="279" t="s">
        <v>3620</v>
      </c>
      <c r="K305" s="275"/>
      <c r="L305" s="276"/>
      <c r="M305" s="276"/>
      <c r="N305" s="276"/>
      <c r="O305" s="276"/>
      <c r="P305" s="276"/>
      <c r="Q305" s="276"/>
      <c r="R305" s="276"/>
      <c r="S305" s="276"/>
      <c r="T305" s="275"/>
      <c r="U305" s="275"/>
      <c r="V305" s="275"/>
      <c r="W305" s="275"/>
      <c r="X305" s="275"/>
      <c r="Y305" s="275"/>
      <c r="Z305" s="275"/>
      <c r="AA305" s="275"/>
    </row>
    <row r="306" spans="1:27" ht="12.75" customHeight="1" x14ac:dyDescent="0.3">
      <c r="A306" s="280"/>
      <c r="B306" s="242">
        <v>2021</v>
      </c>
      <c r="C306" s="277" t="s">
        <v>3621</v>
      </c>
      <c r="D306" s="278" t="s">
        <v>3622</v>
      </c>
      <c r="E306" s="278" t="s">
        <v>3175</v>
      </c>
      <c r="F306" s="278" t="s">
        <v>1837</v>
      </c>
      <c r="G306" s="278" t="s">
        <v>67</v>
      </c>
      <c r="H306" s="278" t="s">
        <v>67</v>
      </c>
      <c r="I306" s="278" t="s">
        <v>3623</v>
      </c>
      <c r="J306" s="279" t="s">
        <v>2130</v>
      </c>
      <c r="K306" s="275"/>
      <c r="L306" s="276"/>
      <c r="M306" s="276"/>
      <c r="N306" s="276"/>
      <c r="O306" s="276"/>
      <c r="P306" s="276"/>
      <c r="Q306" s="276"/>
      <c r="R306" s="276"/>
      <c r="S306" s="276"/>
      <c r="T306" s="275"/>
      <c r="U306" s="275"/>
      <c r="V306" s="275"/>
      <c r="W306" s="275"/>
      <c r="X306" s="275"/>
      <c r="Y306" s="275"/>
      <c r="Z306" s="275"/>
      <c r="AA306" s="275"/>
    </row>
    <row r="307" spans="1:27" ht="12.75" customHeight="1" x14ac:dyDescent="0.3">
      <c r="A307" s="280"/>
      <c r="B307" s="281">
        <v>2022</v>
      </c>
      <c r="C307" s="277" t="s">
        <v>3624</v>
      </c>
      <c r="D307" s="278" t="s">
        <v>3625</v>
      </c>
      <c r="E307" s="278" t="s">
        <v>2835</v>
      </c>
      <c r="F307" s="278" t="s">
        <v>2546</v>
      </c>
      <c r="G307" s="278" t="s">
        <v>67</v>
      </c>
      <c r="H307" s="278" t="s">
        <v>67</v>
      </c>
      <c r="I307" s="278" t="s">
        <v>2775</v>
      </c>
      <c r="J307" s="279" t="s">
        <v>2074</v>
      </c>
      <c r="K307" s="275"/>
      <c r="L307" s="276"/>
      <c r="M307" s="276"/>
      <c r="N307" s="276"/>
      <c r="O307" s="276"/>
      <c r="P307" s="276"/>
      <c r="Q307" s="276"/>
      <c r="R307" s="276"/>
      <c r="S307" s="276"/>
      <c r="T307" s="275"/>
      <c r="U307" s="275"/>
      <c r="V307" s="275"/>
      <c r="W307" s="275"/>
      <c r="X307" s="275"/>
      <c r="Y307" s="275"/>
      <c r="Z307" s="275"/>
      <c r="AA307" s="275"/>
    </row>
    <row r="308" spans="1:27" ht="12.75" customHeight="1" x14ac:dyDescent="0.3">
      <c r="A308" s="282" t="s">
        <v>118</v>
      </c>
      <c r="B308" s="239" t="s">
        <v>11</v>
      </c>
      <c r="C308" s="272" t="s">
        <v>3626</v>
      </c>
      <c r="D308" s="273" t="s">
        <v>3627</v>
      </c>
      <c r="E308" s="273" t="s">
        <v>3628</v>
      </c>
      <c r="F308" s="273" t="s">
        <v>2860</v>
      </c>
      <c r="G308" s="273" t="s">
        <v>3629</v>
      </c>
      <c r="H308" s="273" t="s">
        <v>3630</v>
      </c>
      <c r="I308" s="273" t="s">
        <v>3631</v>
      </c>
      <c r="J308" s="274" t="s">
        <v>3632</v>
      </c>
      <c r="K308" s="275"/>
      <c r="L308" s="276"/>
      <c r="M308" s="276"/>
      <c r="N308" s="276"/>
      <c r="O308" s="276"/>
      <c r="P308" s="276"/>
      <c r="Q308" s="276"/>
      <c r="R308" s="276"/>
      <c r="S308" s="276"/>
      <c r="T308" s="275"/>
      <c r="U308" s="275"/>
      <c r="V308" s="275"/>
      <c r="W308" s="275"/>
      <c r="X308" s="275"/>
      <c r="Y308" s="275"/>
      <c r="Z308" s="275"/>
      <c r="AA308" s="275"/>
    </row>
    <row r="309" spans="1:27" ht="12.75" customHeight="1" x14ac:dyDescent="0.3">
      <c r="A309" s="280"/>
      <c r="B309" s="240" t="s">
        <v>10</v>
      </c>
      <c r="C309" s="277" t="s">
        <v>3633</v>
      </c>
      <c r="D309" s="278" t="s">
        <v>3634</v>
      </c>
      <c r="E309" s="278" t="s">
        <v>2056</v>
      </c>
      <c r="F309" s="278" t="s">
        <v>1830</v>
      </c>
      <c r="G309" s="278" t="s">
        <v>3635</v>
      </c>
      <c r="H309" s="278" t="s">
        <v>3636</v>
      </c>
      <c r="I309" s="278" t="s">
        <v>3595</v>
      </c>
      <c r="J309" s="279" t="s">
        <v>3637</v>
      </c>
      <c r="K309" s="275"/>
      <c r="L309" s="276"/>
      <c r="M309" s="276"/>
      <c r="N309" s="276"/>
      <c r="O309" s="276"/>
      <c r="P309" s="276"/>
      <c r="Q309" s="276"/>
      <c r="R309" s="276"/>
      <c r="S309" s="276"/>
      <c r="T309" s="275"/>
      <c r="U309" s="275"/>
      <c r="V309" s="275"/>
      <c r="W309" s="275"/>
      <c r="X309" s="275"/>
      <c r="Y309" s="275"/>
      <c r="Z309" s="275"/>
      <c r="AA309" s="275"/>
    </row>
    <row r="310" spans="1:27" ht="12.75" customHeight="1" x14ac:dyDescent="0.3">
      <c r="A310" s="280"/>
      <c r="B310" s="241" t="s">
        <v>8</v>
      </c>
      <c r="C310" s="277" t="s">
        <v>3638</v>
      </c>
      <c r="D310" s="278" t="s">
        <v>2426</v>
      </c>
      <c r="E310" s="278" t="s">
        <v>3639</v>
      </c>
      <c r="F310" s="278" t="s">
        <v>3640</v>
      </c>
      <c r="G310" s="278" t="s">
        <v>2017</v>
      </c>
      <c r="H310" s="278" t="s">
        <v>2217</v>
      </c>
      <c r="I310" s="278" t="s">
        <v>3641</v>
      </c>
      <c r="J310" s="279" t="s">
        <v>32</v>
      </c>
      <c r="K310" s="275"/>
      <c r="L310" s="276"/>
      <c r="M310" s="276"/>
      <c r="N310" s="276"/>
      <c r="O310" s="276"/>
      <c r="P310" s="276"/>
      <c r="Q310" s="276"/>
      <c r="R310" s="276"/>
      <c r="S310" s="276"/>
      <c r="T310" s="275"/>
      <c r="U310" s="275"/>
      <c r="V310" s="275"/>
      <c r="W310" s="275"/>
      <c r="X310" s="275"/>
      <c r="Y310" s="275"/>
      <c r="Z310" s="275"/>
      <c r="AA310" s="275"/>
    </row>
    <row r="311" spans="1:27" ht="12.75" customHeight="1" x14ac:dyDescent="0.3">
      <c r="A311" s="280"/>
      <c r="B311" s="242">
        <v>2021</v>
      </c>
      <c r="C311" s="277" t="s">
        <v>3642</v>
      </c>
      <c r="D311" s="278" t="s">
        <v>3643</v>
      </c>
      <c r="E311" s="278" t="s">
        <v>3644</v>
      </c>
      <c r="F311" s="278" t="s">
        <v>2855</v>
      </c>
      <c r="G311" s="278" t="s">
        <v>2396</v>
      </c>
      <c r="H311" s="278" t="s">
        <v>3645</v>
      </c>
      <c r="I311" s="278" t="s">
        <v>3646</v>
      </c>
      <c r="J311" s="279" t="s">
        <v>3647</v>
      </c>
      <c r="K311" s="275"/>
      <c r="L311" s="276"/>
      <c r="M311" s="276"/>
      <c r="N311" s="276"/>
      <c r="O311" s="276"/>
      <c r="P311" s="276"/>
      <c r="Q311" s="276"/>
      <c r="R311" s="276"/>
      <c r="S311" s="276"/>
      <c r="T311" s="275"/>
      <c r="U311" s="275"/>
      <c r="V311" s="275"/>
      <c r="W311" s="275"/>
      <c r="X311" s="275"/>
      <c r="Y311" s="275"/>
      <c r="Z311" s="275"/>
      <c r="AA311" s="275"/>
    </row>
    <row r="312" spans="1:27" ht="12.75" customHeight="1" x14ac:dyDescent="0.3">
      <c r="A312" s="280"/>
      <c r="B312" s="281">
        <v>2022</v>
      </c>
      <c r="C312" s="277" t="s">
        <v>3648</v>
      </c>
      <c r="D312" s="278" t="s">
        <v>2653</v>
      </c>
      <c r="E312" s="278" t="s">
        <v>3649</v>
      </c>
      <c r="F312" s="278" t="s">
        <v>68</v>
      </c>
      <c r="G312" s="278" t="s">
        <v>3650</v>
      </c>
      <c r="H312" s="278" t="s">
        <v>3651</v>
      </c>
      <c r="I312" s="278" t="s">
        <v>3652</v>
      </c>
      <c r="J312" s="279" t="s">
        <v>3653</v>
      </c>
      <c r="K312" s="275"/>
      <c r="L312" s="276"/>
      <c r="M312" s="276"/>
      <c r="N312" s="276"/>
      <c r="O312" s="276"/>
      <c r="P312" s="276"/>
      <c r="Q312" s="276"/>
      <c r="R312" s="276"/>
      <c r="S312" s="276"/>
      <c r="T312" s="275"/>
      <c r="U312" s="275"/>
      <c r="V312" s="275"/>
      <c r="W312" s="275"/>
      <c r="X312" s="275"/>
      <c r="Y312" s="275"/>
      <c r="Z312" s="275"/>
      <c r="AA312" s="275"/>
    </row>
    <row r="313" spans="1:27" ht="12.75" customHeight="1" x14ac:dyDescent="0.3">
      <c r="A313" s="433" t="s">
        <v>13</v>
      </c>
      <c r="B313" s="508" t="s">
        <v>11</v>
      </c>
      <c r="C313" s="435" t="s">
        <v>3654</v>
      </c>
      <c r="D313" s="436" t="s">
        <v>3655</v>
      </c>
      <c r="E313" s="436" t="s">
        <v>3656</v>
      </c>
      <c r="F313" s="436" t="s">
        <v>3657</v>
      </c>
      <c r="G313" s="436" t="s">
        <v>3658</v>
      </c>
      <c r="H313" s="436" t="s">
        <v>3659</v>
      </c>
      <c r="I313" s="436" t="s">
        <v>3660</v>
      </c>
      <c r="J313" s="437" t="s">
        <v>3661</v>
      </c>
      <c r="K313" s="255"/>
      <c r="L313" s="261"/>
      <c r="M313" s="261"/>
      <c r="N313" s="261"/>
      <c r="O313" s="261"/>
      <c r="P313" s="261"/>
      <c r="Q313" s="261"/>
      <c r="R313" s="261"/>
      <c r="S313" s="261"/>
      <c r="T313" s="255"/>
      <c r="U313" s="255"/>
      <c r="V313" s="255"/>
      <c r="W313" s="255"/>
      <c r="X313" s="255"/>
      <c r="Y313" s="255"/>
      <c r="Z313" s="255"/>
      <c r="AA313" s="255"/>
    </row>
    <row r="314" spans="1:27" ht="12.75" customHeight="1" x14ac:dyDescent="0.3">
      <c r="A314" s="438"/>
      <c r="B314" s="505" t="s">
        <v>10</v>
      </c>
      <c r="C314" s="440" t="s">
        <v>3662</v>
      </c>
      <c r="D314" s="441" t="s">
        <v>3663</v>
      </c>
      <c r="E314" s="441" t="s">
        <v>3664</v>
      </c>
      <c r="F314" s="441" t="s">
        <v>3665</v>
      </c>
      <c r="G314" s="441" t="s">
        <v>3666</v>
      </c>
      <c r="H314" s="441" t="s">
        <v>3667</v>
      </c>
      <c r="I314" s="441" t="s">
        <v>3668</v>
      </c>
      <c r="J314" s="442" t="s">
        <v>3669</v>
      </c>
      <c r="K314" s="255"/>
      <c r="L314" s="261"/>
      <c r="M314" s="261"/>
      <c r="N314" s="261"/>
      <c r="O314" s="261"/>
      <c r="P314" s="261"/>
      <c r="Q314" s="261"/>
      <c r="R314" s="261"/>
      <c r="S314" s="261"/>
      <c r="T314" s="255"/>
      <c r="U314" s="255"/>
      <c r="V314" s="255"/>
      <c r="W314" s="255"/>
      <c r="X314" s="255"/>
      <c r="Y314" s="255"/>
      <c r="Z314" s="255"/>
      <c r="AA314" s="255"/>
    </row>
    <row r="315" spans="1:27" ht="12.75" customHeight="1" x14ac:dyDescent="0.3">
      <c r="A315" s="438"/>
      <c r="B315" s="506" t="s">
        <v>8</v>
      </c>
      <c r="C315" s="440" t="s">
        <v>3670</v>
      </c>
      <c r="D315" s="441" t="s">
        <v>3671</v>
      </c>
      <c r="E315" s="441" t="s">
        <v>3672</v>
      </c>
      <c r="F315" s="441" t="s">
        <v>3673</v>
      </c>
      <c r="G315" s="441" t="s">
        <v>3674</v>
      </c>
      <c r="H315" s="441" t="s">
        <v>3675</v>
      </c>
      <c r="I315" s="441" t="s">
        <v>3676</v>
      </c>
      <c r="J315" s="442" t="s">
        <v>3677</v>
      </c>
      <c r="K315" s="255"/>
      <c r="L315" s="261"/>
      <c r="M315" s="261"/>
      <c r="N315" s="261"/>
      <c r="O315" s="261"/>
      <c r="P315" s="261"/>
      <c r="Q315" s="261"/>
      <c r="R315" s="261"/>
      <c r="S315" s="261"/>
      <c r="T315" s="255"/>
      <c r="U315" s="255"/>
      <c r="V315" s="255"/>
      <c r="W315" s="255"/>
      <c r="X315" s="255"/>
      <c r="Y315" s="255"/>
      <c r="Z315" s="255"/>
      <c r="AA315" s="255"/>
    </row>
    <row r="316" spans="1:27" ht="12.75" customHeight="1" x14ac:dyDescent="0.3">
      <c r="A316" s="438"/>
      <c r="B316" s="507">
        <v>2021</v>
      </c>
      <c r="C316" s="440" t="s">
        <v>3678</v>
      </c>
      <c r="D316" s="441" t="s">
        <v>3679</v>
      </c>
      <c r="E316" s="441" t="s">
        <v>3680</v>
      </c>
      <c r="F316" s="441" t="s">
        <v>3681</v>
      </c>
      <c r="G316" s="441" t="s">
        <v>3682</v>
      </c>
      <c r="H316" s="441" t="s">
        <v>3683</v>
      </c>
      <c r="I316" s="441" t="s">
        <v>3684</v>
      </c>
      <c r="J316" s="442" t="s">
        <v>3685</v>
      </c>
      <c r="K316" s="255"/>
      <c r="L316" s="261"/>
      <c r="M316" s="261"/>
      <c r="N316" s="261"/>
      <c r="O316" s="261"/>
      <c r="P316" s="261"/>
      <c r="Q316" s="261"/>
      <c r="R316" s="261"/>
      <c r="S316" s="261"/>
      <c r="T316" s="255"/>
      <c r="U316" s="255"/>
      <c r="V316" s="255"/>
      <c r="W316" s="255"/>
      <c r="X316" s="255"/>
      <c r="Y316" s="255"/>
      <c r="Z316" s="255"/>
      <c r="AA316" s="255"/>
    </row>
    <row r="317" spans="1:27" ht="12.75" customHeight="1" x14ac:dyDescent="0.3">
      <c r="A317" s="438"/>
      <c r="B317" s="444">
        <v>2022</v>
      </c>
      <c r="C317" s="440" t="s">
        <v>3686</v>
      </c>
      <c r="D317" s="441" t="s">
        <v>3687</v>
      </c>
      <c r="E317" s="441" t="s">
        <v>3688</v>
      </c>
      <c r="F317" s="441" t="s">
        <v>3689</v>
      </c>
      <c r="G317" s="441" t="s">
        <v>3690</v>
      </c>
      <c r="H317" s="441" t="s">
        <v>3691</v>
      </c>
      <c r="I317" s="441" t="s">
        <v>3692</v>
      </c>
      <c r="J317" s="442" t="s">
        <v>3693</v>
      </c>
      <c r="K317" s="255"/>
      <c r="L317" s="261"/>
      <c r="M317" s="261"/>
      <c r="N317" s="261"/>
      <c r="O317" s="261"/>
      <c r="P317" s="261"/>
      <c r="Q317" s="261"/>
      <c r="R317" s="261"/>
      <c r="S317" s="261"/>
      <c r="T317" s="255"/>
      <c r="U317" s="255"/>
      <c r="V317" s="255"/>
      <c r="W317" s="255"/>
      <c r="X317" s="255"/>
      <c r="Y317" s="255"/>
      <c r="Z317" s="255"/>
      <c r="AA317" s="255"/>
    </row>
    <row r="318" spans="1:27" ht="12.75" customHeight="1" x14ac:dyDescent="0.3">
      <c r="A318" s="262" t="s">
        <v>12</v>
      </c>
      <c r="B318" s="235" t="s">
        <v>11</v>
      </c>
      <c r="C318" s="566" t="s">
        <v>3694</v>
      </c>
      <c r="D318" s="567" t="s">
        <v>3695</v>
      </c>
      <c r="E318" s="567" t="s">
        <v>3696</v>
      </c>
      <c r="F318" s="567" t="s">
        <v>3697</v>
      </c>
      <c r="G318" s="567" t="s">
        <v>3698</v>
      </c>
      <c r="H318" s="567" t="s">
        <v>3699</v>
      </c>
      <c r="I318" s="567" t="s">
        <v>3700</v>
      </c>
      <c r="J318" s="568" t="s">
        <v>3701</v>
      </c>
      <c r="K318" s="256"/>
      <c r="L318" s="266"/>
      <c r="M318" s="266"/>
      <c r="N318" s="266"/>
      <c r="O318" s="266"/>
      <c r="P318" s="266"/>
      <c r="Q318" s="266"/>
      <c r="R318" s="266"/>
      <c r="S318" s="266"/>
      <c r="T318" s="255"/>
      <c r="U318" s="255"/>
      <c r="V318" s="255"/>
      <c r="W318" s="255"/>
      <c r="X318" s="255"/>
      <c r="Y318" s="255"/>
      <c r="Z318" s="255"/>
      <c r="AA318" s="255"/>
    </row>
    <row r="319" spans="1:27" ht="12.75" customHeight="1" x14ac:dyDescent="0.3">
      <c r="A319" s="267"/>
      <c r="B319" s="236" t="s">
        <v>10</v>
      </c>
      <c r="C319" s="569" t="s">
        <v>3702</v>
      </c>
      <c r="D319" s="570" t="s">
        <v>3703</v>
      </c>
      <c r="E319" s="570" t="s">
        <v>3704</v>
      </c>
      <c r="F319" s="570" t="s">
        <v>2357</v>
      </c>
      <c r="G319" s="570" t="s">
        <v>3705</v>
      </c>
      <c r="H319" s="570" t="s">
        <v>3706</v>
      </c>
      <c r="I319" s="570" t="s">
        <v>3707</v>
      </c>
      <c r="J319" s="571" t="s">
        <v>3708</v>
      </c>
      <c r="K319" s="256"/>
      <c r="L319" s="266"/>
      <c r="M319" s="266"/>
      <c r="N319" s="266"/>
      <c r="O319" s="266"/>
      <c r="P319" s="266"/>
      <c r="Q319" s="266"/>
      <c r="R319" s="266"/>
      <c r="S319" s="266"/>
      <c r="T319" s="255"/>
      <c r="U319" s="255"/>
      <c r="V319" s="255"/>
      <c r="W319" s="255"/>
      <c r="X319" s="255"/>
      <c r="Y319" s="255"/>
      <c r="Z319" s="255"/>
      <c r="AA319" s="255"/>
    </row>
    <row r="320" spans="1:27" ht="12.75" customHeight="1" x14ac:dyDescent="0.3">
      <c r="A320" s="267"/>
      <c r="B320" s="237" t="s">
        <v>8</v>
      </c>
      <c r="C320" s="569" t="s">
        <v>3709</v>
      </c>
      <c r="D320" s="570" t="s">
        <v>3710</v>
      </c>
      <c r="E320" s="570" t="s">
        <v>3711</v>
      </c>
      <c r="F320" s="570" t="s">
        <v>3681</v>
      </c>
      <c r="G320" s="570" t="s">
        <v>3712</v>
      </c>
      <c r="H320" s="570" t="s">
        <v>3713</v>
      </c>
      <c r="I320" s="570" t="s">
        <v>3714</v>
      </c>
      <c r="J320" s="571" t="s">
        <v>3715</v>
      </c>
      <c r="K320" s="256"/>
      <c r="L320" s="266"/>
      <c r="M320" s="266"/>
      <c r="N320" s="266"/>
      <c r="O320" s="266"/>
      <c r="P320" s="266"/>
      <c r="Q320" s="266"/>
      <c r="R320" s="266"/>
      <c r="S320" s="266"/>
      <c r="T320" s="255"/>
      <c r="U320" s="255"/>
      <c r="V320" s="255"/>
      <c r="W320" s="255"/>
      <c r="X320" s="255"/>
      <c r="Y320" s="255"/>
      <c r="Z320" s="255"/>
      <c r="AA320" s="255"/>
    </row>
    <row r="321" spans="1:27" ht="12.75" customHeight="1" x14ac:dyDescent="0.3">
      <c r="A321" s="267"/>
      <c r="B321" s="238">
        <v>2021</v>
      </c>
      <c r="C321" s="569" t="s">
        <v>3716</v>
      </c>
      <c r="D321" s="570" t="s">
        <v>3717</v>
      </c>
      <c r="E321" s="570" t="s">
        <v>3718</v>
      </c>
      <c r="F321" s="570" t="s">
        <v>3719</v>
      </c>
      <c r="G321" s="570" t="s">
        <v>3720</v>
      </c>
      <c r="H321" s="570" t="s">
        <v>3721</v>
      </c>
      <c r="I321" s="570" t="s">
        <v>3722</v>
      </c>
      <c r="J321" s="571" t="s">
        <v>3723</v>
      </c>
      <c r="K321" s="256"/>
      <c r="L321" s="266"/>
      <c r="M321" s="266"/>
      <c r="N321" s="266"/>
      <c r="O321" s="266"/>
      <c r="P321" s="266"/>
      <c r="Q321" s="266"/>
      <c r="R321" s="266"/>
      <c r="S321" s="266"/>
      <c r="T321" s="255"/>
      <c r="U321" s="255"/>
      <c r="V321" s="255"/>
      <c r="W321" s="255"/>
      <c r="X321" s="255"/>
      <c r="Y321" s="255"/>
      <c r="Z321" s="255"/>
      <c r="AA321" s="255"/>
    </row>
    <row r="322" spans="1:27" ht="12.75" customHeight="1" x14ac:dyDescent="0.3">
      <c r="A322" s="267"/>
      <c r="B322" s="271">
        <v>2022</v>
      </c>
      <c r="C322" s="569" t="s">
        <v>3724</v>
      </c>
      <c r="D322" s="570" t="s">
        <v>3725</v>
      </c>
      <c r="E322" s="570" t="s">
        <v>3726</v>
      </c>
      <c r="F322" s="570" t="s">
        <v>3727</v>
      </c>
      <c r="G322" s="570" t="s">
        <v>3728</v>
      </c>
      <c r="H322" s="570" t="s">
        <v>3729</v>
      </c>
      <c r="I322" s="570" t="s">
        <v>3730</v>
      </c>
      <c r="J322" s="571" t="s">
        <v>3731</v>
      </c>
      <c r="K322" s="256"/>
      <c r="L322" s="266"/>
      <c r="M322" s="266"/>
      <c r="N322" s="266"/>
      <c r="O322" s="266"/>
      <c r="P322" s="266"/>
      <c r="Q322" s="266"/>
      <c r="R322" s="266"/>
      <c r="S322" s="266"/>
      <c r="T322" s="255"/>
      <c r="U322" s="255"/>
      <c r="V322" s="255"/>
      <c r="W322" s="255"/>
      <c r="X322" s="255"/>
      <c r="Y322" s="255"/>
      <c r="Z322" s="255"/>
      <c r="AA322" s="255"/>
    </row>
    <row r="323" spans="1:27" ht="12.75" customHeight="1" x14ac:dyDescent="0.3">
      <c r="A323" s="282" t="s">
        <v>119</v>
      </c>
      <c r="B323" s="239" t="s">
        <v>11</v>
      </c>
      <c r="C323" s="272" t="s">
        <v>3732</v>
      </c>
      <c r="D323" s="273" t="s">
        <v>3733</v>
      </c>
      <c r="E323" s="273" t="s">
        <v>3734</v>
      </c>
      <c r="F323" s="273" t="s">
        <v>2211</v>
      </c>
      <c r="G323" s="273" t="s">
        <v>3735</v>
      </c>
      <c r="H323" s="273" t="s">
        <v>3736</v>
      </c>
      <c r="I323" s="273" t="s">
        <v>3737</v>
      </c>
      <c r="J323" s="274" t="s">
        <v>3738</v>
      </c>
      <c r="K323" s="275"/>
      <c r="L323" s="276"/>
      <c r="M323" s="276"/>
      <c r="N323" s="276"/>
      <c r="O323" s="276"/>
      <c r="P323" s="276"/>
      <c r="Q323" s="276"/>
      <c r="R323" s="276"/>
      <c r="S323" s="276"/>
      <c r="T323" s="275"/>
      <c r="U323" s="275"/>
      <c r="V323" s="275"/>
      <c r="W323" s="275"/>
      <c r="X323" s="275"/>
      <c r="Y323" s="275"/>
      <c r="Z323" s="275"/>
      <c r="AA323" s="275"/>
    </row>
    <row r="324" spans="1:27" ht="12.75" customHeight="1" x14ac:dyDescent="0.3">
      <c r="A324" s="280"/>
      <c r="B324" s="240" t="s">
        <v>10</v>
      </c>
      <c r="C324" s="277" t="s">
        <v>3739</v>
      </c>
      <c r="D324" s="278" t="s">
        <v>3234</v>
      </c>
      <c r="E324" s="278" t="s">
        <v>3740</v>
      </c>
      <c r="F324" s="278" t="s">
        <v>2546</v>
      </c>
      <c r="G324" s="278" t="s">
        <v>3741</v>
      </c>
      <c r="H324" s="278" t="s">
        <v>3742</v>
      </c>
      <c r="I324" s="278" t="s">
        <v>3743</v>
      </c>
      <c r="J324" s="279" t="s">
        <v>3744</v>
      </c>
      <c r="K324" s="275"/>
      <c r="L324" s="276"/>
      <c r="M324" s="276"/>
      <c r="N324" s="276"/>
      <c r="O324" s="276"/>
      <c r="P324" s="276"/>
      <c r="Q324" s="276"/>
      <c r="R324" s="276"/>
      <c r="S324" s="276"/>
      <c r="T324" s="275"/>
      <c r="U324" s="275"/>
      <c r="V324" s="275"/>
      <c r="W324" s="275"/>
      <c r="X324" s="275"/>
      <c r="Y324" s="275"/>
      <c r="Z324" s="275"/>
      <c r="AA324" s="275"/>
    </row>
    <row r="325" spans="1:27" ht="12.75" customHeight="1" x14ac:dyDescent="0.3">
      <c r="A325" s="280"/>
      <c r="B325" s="241" t="s">
        <v>8</v>
      </c>
      <c r="C325" s="277" t="s">
        <v>3745</v>
      </c>
      <c r="D325" s="278" t="s">
        <v>3746</v>
      </c>
      <c r="E325" s="278" t="s">
        <v>3747</v>
      </c>
      <c r="F325" s="278" t="s">
        <v>67</v>
      </c>
      <c r="G325" s="278" t="s">
        <v>68</v>
      </c>
      <c r="H325" s="278" t="s">
        <v>68</v>
      </c>
      <c r="I325" s="278" t="s">
        <v>3748</v>
      </c>
      <c r="J325" s="279" t="s">
        <v>3749</v>
      </c>
      <c r="K325" s="275"/>
      <c r="L325" s="276"/>
      <c r="M325" s="276"/>
      <c r="N325" s="276"/>
      <c r="O325" s="276"/>
      <c r="P325" s="276"/>
      <c r="Q325" s="276"/>
      <c r="R325" s="276"/>
      <c r="S325" s="276"/>
      <c r="T325" s="275"/>
      <c r="U325" s="275"/>
      <c r="V325" s="275"/>
      <c r="W325" s="275"/>
      <c r="X325" s="275"/>
      <c r="Y325" s="275"/>
      <c r="Z325" s="275"/>
      <c r="AA325" s="275"/>
    </row>
    <row r="326" spans="1:27" ht="12.75" customHeight="1" x14ac:dyDescent="0.3">
      <c r="A326" s="280"/>
      <c r="B326" s="242">
        <v>2021</v>
      </c>
      <c r="C326" s="277" t="s">
        <v>3750</v>
      </c>
      <c r="D326" s="278" t="s">
        <v>3751</v>
      </c>
      <c r="E326" s="278" t="s">
        <v>3623</v>
      </c>
      <c r="F326" s="278" t="s">
        <v>2930</v>
      </c>
      <c r="G326" s="278" t="s">
        <v>68</v>
      </c>
      <c r="H326" s="278" t="s">
        <v>68</v>
      </c>
      <c r="I326" s="278" t="s">
        <v>3752</v>
      </c>
      <c r="J326" s="279" t="s">
        <v>3753</v>
      </c>
      <c r="K326" s="275"/>
      <c r="L326" s="276"/>
      <c r="M326" s="276"/>
      <c r="N326" s="276"/>
      <c r="O326" s="276"/>
      <c r="P326" s="276"/>
      <c r="Q326" s="276"/>
      <c r="R326" s="276"/>
      <c r="S326" s="276"/>
      <c r="T326" s="275"/>
      <c r="U326" s="275"/>
      <c r="V326" s="275"/>
      <c r="W326" s="275"/>
      <c r="X326" s="275"/>
      <c r="Y326" s="275"/>
      <c r="Z326" s="275"/>
      <c r="AA326" s="275"/>
    </row>
    <row r="327" spans="1:27" ht="12.75" customHeight="1" x14ac:dyDescent="0.3">
      <c r="A327" s="280"/>
      <c r="B327" s="281">
        <v>2022</v>
      </c>
      <c r="C327" s="277" t="s">
        <v>3754</v>
      </c>
      <c r="D327" s="278" t="s">
        <v>3755</v>
      </c>
      <c r="E327" s="278" t="s">
        <v>3756</v>
      </c>
      <c r="F327" s="278" t="s">
        <v>1901</v>
      </c>
      <c r="G327" s="278" t="s">
        <v>68</v>
      </c>
      <c r="H327" s="278" t="s">
        <v>68</v>
      </c>
      <c r="I327" s="278" t="s">
        <v>3757</v>
      </c>
      <c r="J327" s="279" t="s">
        <v>3758</v>
      </c>
      <c r="K327" s="275"/>
      <c r="L327" s="276"/>
      <c r="M327" s="276"/>
      <c r="N327" s="276"/>
      <c r="O327" s="276"/>
      <c r="P327" s="276"/>
      <c r="Q327" s="276"/>
      <c r="R327" s="276"/>
      <c r="S327" s="276"/>
      <c r="T327" s="275"/>
      <c r="U327" s="275"/>
      <c r="V327" s="275"/>
      <c r="W327" s="275"/>
      <c r="X327" s="275"/>
      <c r="Y327" s="275"/>
      <c r="Z327" s="275"/>
      <c r="AA327" s="275"/>
    </row>
    <row r="328" spans="1:27" ht="12.75" customHeight="1" x14ac:dyDescent="0.3">
      <c r="A328" s="282" t="s">
        <v>120</v>
      </c>
      <c r="B328" s="239" t="s">
        <v>11</v>
      </c>
      <c r="C328" s="272" t="s">
        <v>2148</v>
      </c>
      <c r="D328" s="273" t="s">
        <v>3759</v>
      </c>
      <c r="E328" s="273" t="s">
        <v>3760</v>
      </c>
      <c r="F328" s="273" t="s">
        <v>3761</v>
      </c>
      <c r="G328" s="273" t="s">
        <v>3762</v>
      </c>
      <c r="H328" s="273" t="s">
        <v>3763</v>
      </c>
      <c r="I328" s="273" t="s">
        <v>2964</v>
      </c>
      <c r="J328" s="274" t="s">
        <v>2753</v>
      </c>
      <c r="K328" s="275"/>
      <c r="L328" s="276"/>
      <c r="M328" s="276"/>
      <c r="N328" s="276"/>
      <c r="O328" s="276"/>
      <c r="P328" s="276"/>
      <c r="Q328" s="276"/>
      <c r="R328" s="276"/>
      <c r="S328" s="276"/>
      <c r="T328" s="275"/>
      <c r="U328" s="275"/>
      <c r="V328" s="275"/>
      <c r="W328" s="275"/>
      <c r="X328" s="275"/>
      <c r="Y328" s="275"/>
      <c r="Z328" s="275"/>
      <c r="AA328" s="275"/>
    </row>
    <row r="329" spans="1:27" ht="12.75" customHeight="1" x14ac:dyDescent="0.3">
      <c r="A329" s="280"/>
      <c r="B329" s="240" t="s">
        <v>10</v>
      </c>
      <c r="C329" s="277" t="s">
        <v>3764</v>
      </c>
      <c r="D329" s="278" t="s">
        <v>3765</v>
      </c>
      <c r="E329" s="278" t="s">
        <v>3766</v>
      </c>
      <c r="F329" s="278" t="s">
        <v>3767</v>
      </c>
      <c r="G329" s="278" t="s">
        <v>3762</v>
      </c>
      <c r="H329" s="278" t="s">
        <v>3763</v>
      </c>
      <c r="I329" s="278" t="s">
        <v>3768</v>
      </c>
      <c r="J329" s="279" t="s">
        <v>3769</v>
      </c>
      <c r="K329" s="275"/>
      <c r="L329" s="276"/>
      <c r="M329" s="276"/>
      <c r="N329" s="276"/>
      <c r="O329" s="276"/>
      <c r="P329" s="276"/>
      <c r="Q329" s="276"/>
      <c r="R329" s="276"/>
      <c r="S329" s="276"/>
      <c r="T329" s="275"/>
      <c r="U329" s="275"/>
      <c r="V329" s="275"/>
      <c r="W329" s="275"/>
      <c r="X329" s="275"/>
      <c r="Y329" s="275"/>
      <c r="Z329" s="275"/>
      <c r="AA329" s="275"/>
    </row>
    <row r="330" spans="1:27" ht="12.75" customHeight="1" x14ac:dyDescent="0.3">
      <c r="A330" s="280"/>
      <c r="B330" s="241" t="s">
        <v>8</v>
      </c>
      <c r="C330" s="277" t="s">
        <v>3770</v>
      </c>
      <c r="D330" s="278" t="s">
        <v>3771</v>
      </c>
      <c r="E330" s="278" t="s">
        <v>3772</v>
      </c>
      <c r="F330" s="278" t="s">
        <v>3773</v>
      </c>
      <c r="G330" s="278" t="s">
        <v>3774</v>
      </c>
      <c r="H330" s="278" t="s">
        <v>3149</v>
      </c>
      <c r="I330" s="278" t="s">
        <v>3775</v>
      </c>
      <c r="J330" s="279" t="s">
        <v>3776</v>
      </c>
      <c r="K330" s="275"/>
      <c r="L330" s="276"/>
      <c r="M330" s="276"/>
      <c r="N330" s="276"/>
      <c r="O330" s="276"/>
      <c r="P330" s="276"/>
      <c r="Q330" s="276"/>
      <c r="R330" s="276"/>
      <c r="S330" s="276"/>
      <c r="T330" s="275"/>
      <c r="U330" s="275"/>
      <c r="V330" s="275"/>
      <c r="W330" s="275"/>
      <c r="X330" s="275"/>
      <c r="Y330" s="275"/>
      <c r="Z330" s="275"/>
      <c r="AA330" s="275"/>
    </row>
    <row r="331" spans="1:27" ht="12.75" customHeight="1" x14ac:dyDescent="0.3">
      <c r="A331" s="280"/>
      <c r="B331" s="242">
        <v>2021</v>
      </c>
      <c r="C331" s="277" t="s">
        <v>3777</v>
      </c>
      <c r="D331" s="278" t="s">
        <v>3778</v>
      </c>
      <c r="E331" s="278" t="s">
        <v>3779</v>
      </c>
      <c r="F331" s="278" t="s">
        <v>3780</v>
      </c>
      <c r="G331" s="278" t="s">
        <v>3781</v>
      </c>
      <c r="H331" s="278" t="s">
        <v>3013</v>
      </c>
      <c r="I331" s="278" t="s">
        <v>3782</v>
      </c>
      <c r="J331" s="279" t="s">
        <v>3783</v>
      </c>
      <c r="K331" s="275"/>
      <c r="L331" s="276"/>
      <c r="M331" s="276"/>
      <c r="N331" s="276"/>
      <c r="O331" s="276"/>
      <c r="P331" s="276"/>
      <c r="Q331" s="276"/>
      <c r="R331" s="276"/>
      <c r="S331" s="276"/>
      <c r="T331" s="275"/>
      <c r="U331" s="275"/>
      <c r="V331" s="275"/>
      <c r="W331" s="275"/>
      <c r="X331" s="275"/>
      <c r="Y331" s="275"/>
      <c r="Z331" s="275"/>
      <c r="AA331" s="275"/>
    </row>
    <row r="332" spans="1:27" ht="12.75" customHeight="1" x14ac:dyDescent="0.3">
      <c r="A332" s="280"/>
      <c r="B332" s="281">
        <v>2022</v>
      </c>
      <c r="C332" s="277" t="s">
        <v>3784</v>
      </c>
      <c r="D332" s="278" t="s">
        <v>3585</v>
      </c>
      <c r="E332" s="278" t="s">
        <v>2489</v>
      </c>
      <c r="F332" s="278" t="s">
        <v>2546</v>
      </c>
      <c r="G332" s="278" t="s">
        <v>3785</v>
      </c>
      <c r="H332" s="278" t="s">
        <v>3786</v>
      </c>
      <c r="I332" s="278" t="s">
        <v>3787</v>
      </c>
      <c r="J332" s="279" t="s">
        <v>3788</v>
      </c>
      <c r="K332" s="275"/>
      <c r="L332" s="276"/>
      <c r="M332" s="276"/>
      <c r="N332" s="276"/>
      <c r="O332" s="276"/>
      <c r="P332" s="276"/>
      <c r="Q332" s="276"/>
      <c r="R332" s="276"/>
      <c r="S332" s="276"/>
      <c r="T332" s="275"/>
      <c r="U332" s="275"/>
      <c r="V332" s="275"/>
      <c r="W332" s="275"/>
      <c r="X332" s="275"/>
      <c r="Y332" s="275"/>
      <c r="Z332" s="275"/>
      <c r="AA332" s="275"/>
    </row>
    <row r="333" spans="1:27" ht="12.75" customHeight="1" x14ac:dyDescent="0.3">
      <c r="A333" s="282" t="s">
        <v>121</v>
      </c>
      <c r="B333" s="239" t="s">
        <v>11</v>
      </c>
      <c r="C333" s="272" t="s">
        <v>3789</v>
      </c>
      <c r="D333" s="273" t="s">
        <v>3790</v>
      </c>
      <c r="E333" s="273" t="s">
        <v>3791</v>
      </c>
      <c r="F333" s="273" t="s">
        <v>2233</v>
      </c>
      <c r="G333" s="273" t="s">
        <v>3792</v>
      </c>
      <c r="H333" s="273" t="s">
        <v>3793</v>
      </c>
      <c r="I333" s="273" t="s">
        <v>3794</v>
      </c>
      <c r="J333" s="274" t="s">
        <v>3795</v>
      </c>
      <c r="K333" s="275"/>
      <c r="L333" s="276"/>
      <c r="M333" s="276"/>
      <c r="N333" s="276"/>
      <c r="O333" s="276"/>
      <c r="P333" s="276"/>
      <c r="Q333" s="276"/>
      <c r="R333" s="276"/>
      <c r="S333" s="276"/>
      <c r="T333" s="275"/>
      <c r="U333" s="275"/>
      <c r="V333" s="275"/>
      <c r="W333" s="275"/>
      <c r="X333" s="275"/>
      <c r="Y333" s="275"/>
      <c r="Z333" s="275"/>
      <c r="AA333" s="275"/>
    </row>
    <row r="334" spans="1:27" ht="12.75" customHeight="1" x14ac:dyDescent="0.3">
      <c r="A334" s="280"/>
      <c r="B334" s="240" t="s">
        <v>10</v>
      </c>
      <c r="C334" s="277" t="s">
        <v>3796</v>
      </c>
      <c r="D334" s="278" t="s">
        <v>3797</v>
      </c>
      <c r="E334" s="278" t="s">
        <v>3798</v>
      </c>
      <c r="F334" s="278" t="s">
        <v>3799</v>
      </c>
      <c r="G334" s="278" t="s">
        <v>3800</v>
      </c>
      <c r="H334" s="278" t="s">
        <v>3801</v>
      </c>
      <c r="I334" s="278" t="s">
        <v>3802</v>
      </c>
      <c r="J334" s="279" t="s">
        <v>3803</v>
      </c>
      <c r="K334" s="275"/>
      <c r="L334" s="276"/>
      <c r="M334" s="276"/>
      <c r="N334" s="276"/>
      <c r="O334" s="276"/>
      <c r="P334" s="276"/>
      <c r="Q334" s="276"/>
      <c r="R334" s="276"/>
      <c r="S334" s="276"/>
      <c r="T334" s="275"/>
      <c r="U334" s="275"/>
      <c r="V334" s="275"/>
      <c r="W334" s="275"/>
      <c r="X334" s="275"/>
      <c r="Y334" s="275"/>
      <c r="Z334" s="275"/>
      <c r="AA334" s="275"/>
    </row>
    <row r="335" spans="1:27" ht="12.75" customHeight="1" x14ac:dyDescent="0.3">
      <c r="A335" s="280"/>
      <c r="B335" s="241" t="s">
        <v>8</v>
      </c>
      <c r="C335" s="277" t="s">
        <v>3804</v>
      </c>
      <c r="D335" s="278" t="s">
        <v>3805</v>
      </c>
      <c r="E335" s="278" t="s">
        <v>3806</v>
      </c>
      <c r="F335" s="278" t="s">
        <v>3618</v>
      </c>
      <c r="G335" s="278" t="s">
        <v>3807</v>
      </c>
      <c r="H335" s="278" t="s">
        <v>3808</v>
      </c>
      <c r="I335" s="278" t="s">
        <v>3809</v>
      </c>
      <c r="J335" s="279" t="s">
        <v>3810</v>
      </c>
      <c r="K335" s="275"/>
      <c r="L335" s="276"/>
      <c r="M335" s="276"/>
      <c r="N335" s="276"/>
      <c r="O335" s="276"/>
      <c r="P335" s="276"/>
      <c r="Q335" s="276"/>
      <c r="R335" s="276"/>
      <c r="S335" s="276"/>
      <c r="T335" s="275"/>
      <c r="U335" s="275"/>
      <c r="V335" s="275"/>
      <c r="W335" s="275"/>
      <c r="X335" s="275"/>
      <c r="Y335" s="275"/>
      <c r="Z335" s="275"/>
      <c r="AA335" s="275"/>
    </row>
    <row r="336" spans="1:27" ht="12.75" customHeight="1" x14ac:dyDescent="0.3">
      <c r="A336" s="280"/>
      <c r="B336" s="242">
        <v>2021</v>
      </c>
      <c r="C336" s="277" t="s">
        <v>3811</v>
      </c>
      <c r="D336" s="278" t="s">
        <v>3812</v>
      </c>
      <c r="E336" s="278" t="s">
        <v>2666</v>
      </c>
      <c r="F336" s="278" t="s">
        <v>2211</v>
      </c>
      <c r="G336" s="278" t="s">
        <v>2105</v>
      </c>
      <c r="H336" s="278" t="s">
        <v>1817</v>
      </c>
      <c r="I336" s="278" t="s">
        <v>3813</v>
      </c>
      <c r="J336" s="279" t="s">
        <v>3814</v>
      </c>
      <c r="K336" s="275"/>
      <c r="L336" s="276"/>
      <c r="M336" s="276"/>
      <c r="N336" s="276"/>
      <c r="O336" s="276"/>
      <c r="P336" s="276"/>
      <c r="Q336" s="276"/>
      <c r="R336" s="276"/>
      <c r="S336" s="276"/>
      <c r="T336" s="275"/>
      <c r="U336" s="275"/>
      <c r="V336" s="275"/>
      <c r="W336" s="275"/>
      <c r="X336" s="275"/>
      <c r="Y336" s="275"/>
      <c r="Z336" s="275"/>
      <c r="AA336" s="275"/>
    </row>
    <row r="337" spans="1:19" ht="12.75" customHeight="1" x14ac:dyDescent="0.3">
      <c r="A337" s="280"/>
      <c r="B337" s="281">
        <v>2022</v>
      </c>
      <c r="C337" s="277" t="s">
        <v>3815</v>
      </c>
      <c r="D337" s="278" t="s">
        <v>3816</v>
      </c>
      <c r="E337" s="278" t="s">
        <v>1816</v>
      </c>
      <c r="F337" s="278" t="s">
        <v>2860</v>
      </c>
      <c r="G337" s="278" t="s">
        <v>3033</v>
      </c>
      <c r="H337" s="278" t="s">
        <v>1901</v>
      </c>
      <c r="I337" s="278" t="s">
        <v>3817</v>
      </c>
      <c r="J337" s="279" t="s">
        <v>3818</v>
      </c>
      <c r="K337" s="275"/>
      <c r="L337" s="276"/>
      <c r="M337" s="276"/>
      <c r="N337" s="276"/>
      <c r="O337" s="276"/>
      <c r="P337" s="276"/>
      <c r="Q337" s="276"/>
      <c r="R337" s="276"/>
      <c r="S337" s="276"/>
    </row>
    <row r="338" spans="1:19" ht="12.75" customHeight="1" x14ac:dyDescent="0.3">
      <c r="A338" s="282" t="s">
        <v>122</v>
      </c>
      <c r="B338" s="239" t="s">
        <v>11</v>
      </c>
      <c r="C338" s="272" t="s">
        <v>3819</v>
      </c>
      <c r="D338" s="273" t="s">
        <v>2386</v>
      </c>
      <c r="E338" s="273" t="s">
        <v>3820</v>
      </c>
      <c r="F338" s="273" t="s">
        <v>3422</v>
      </c>
      <c r="G338" s="273" t="s">
        <v>3821</v>
      </c>
      <c r="H338" s="273" t="s">
        <v>3822</v>
      </c>
      <c r="I338" s="273" t="s">
        <v>3823</v>
      </c>
      <c r="J338" s="274" t="s">
        <v>3824</v>
      </c>
      <c r="K338" s="275"/>
      <c r="L338" s="276"/>
      <c r="M338" s="276"/>
      <c r="N338" s="276"/>
      <c r="O338" s="276"/>
      <c r="P338" s="276"/>
      <c r="Q338" s="276"/>
      <c r="R338" s="276"/>
      <c r="S338" s="276"/>
    </row>
    <row r="339" spans="1:19" ht="12.75" customHeight="1" x14ac:dyDescent="0.3">
      <c r="A339" s="280"/>
      <c r="B339" s="240" t="s">
        <v>10</v>
      </c>
      <c r="C339" s="277" t="s">
        <v>3825</v>
      </c>
      <c r="D339" s="278" t="s">
        <v>3826</v>
      </c>
      <c r="E339" s="278" t="s">
        <v>3827</v>
      </c>
      <c r="F339" s="278" t="s">
        <v>3828</v>
      </c>
      <c r="G339" s="278" t="s">
        <v>3829</v>
      </c>
      <c r="H339" s="278" t="s">
        <v>3830</v>
      </c>
      <c r="I339" s="278" t="s">
        <v>3831</v>
      </c>
      <c r="J339" s="279" t="s">
        <v>3832</v>
      </c>
      <c r="K339" s="275"/>
      <c r="L339" s="276"/>
      <c r="M339" s="276"/>
      <c r="N339" s="276"/>
      <c r="O339" s="276"/>
      <c r="P339" s="276"/>
      <c r="Q339" s="276"/>
      <c r="R339" s="276"/>
      <c r="S339" s="276"/>
    </row>
    <row r="340" spans="1:19" ht="12.75" customHeight="1" x14ac:dyDescent="0.3">
      <c r="A340" s="280"/>
      <c r="B340" s="241" t="s">
        <v>8</v>
      </c>
      <c r="C340" s="277" t="s">
        <v>3833</v>
      </c>
      <c r="D340" s="278" t="s">
        <v>3834</v>
      </c>
      <c r="E340" s="278" t="s">
        <v>3835</v>
      </c>
      <c r="F340" s="278" t="s">
        <v>2244</v>
      </c>
      <c r="G340" s="278" t="s">
        <v>3836</v>
      </c>
      <c r="H340" s="278" t="s">
        <v>3837</v>
      </c>
      <c r="I340" s="278" t="s">
        <v>3838</v>
      </c>
      <c r="J340" s="279" t="s">
        <v>3839</v>
      </c>
      <c r="K340" s="275"/>
      <c r="L340" s="276"/>
      <c r="M340" s="276"/>
      <c r="N340" s="276"/>
      <c r="O340" s="276"/>
      <c r="P340" s="276"/>
      <c r="Q340" s="276"/>
      <c r="R340" s="276"/>
      <c r="S340" s="276"/>
    </row>
    <row r="341" spans="1:19" ht="12.75" customHeight="1" x14ac:dyDescent="0.3">
      <c r="A341" s="280"/>
      <c r="B341" s="242">
        <v>2021</v>
      </c>
      <c r="C341" s="277" t="s">
        <v>3840</v>
      </c>
      <c r="D341" s="278" t="s">
        <v>3841</v>
      </c>
      <c r="E341" s="278" t="s">
        <v>3842</v>
      </c>
      <c r="F341" s="278" t="s">
        <v>2420</v>
      </c>
      <c r="G341" s="278" t="s">
        <v>3843</v>
      </c>
      <c r="H341" s="278" t="s">
        <v>2021</v>
      </c>
      <c r="I341" s="278" t="s">
        <v>3844</v>
      </c>
      <c r="J341" s="279" t="s">
        <v>3845</v>
      </c>
      <c r="K341" s="275"/>
      <c r="L341" s="276"/>
      <c r="M341" s="276"/>
      <c r="N341" s="276"/>
      <c r="O341" s="276"/>
      <c r="P341" s="276"/>
      <c r="Q341" s="276"/>
      <c r="R341" s="276"/>
      <c r="S341" s="276"/>
    </row>
    <row r="342" spans="1:19" ht="12.75" customHeight="1" x14ac:dyDescent="0.3">
      <c r="A342" s="280"/>
      <c r="B342" s="281">
        <v>2022</v>
      </c>
      <c r="C342" s="277" t="s">
        <v>3846</v>
      </c>
      <c r="D342" s="278" t="s">
        <v>3847</v>
      </c>
      <c r="E342" s="278" t="s">
        <v>3413</v>
      </c>
      <c r="F342" s="278" t="s">
        <v>3848</v>
      </c>
      <c r="G342" s="278" t="s">
        <v>3849</v>
      </c>
      <c r="H342" s="278" t="s">
        <v>3850</v>
      </c>
      <c r="I342" s="278" t="s">
        <v>3851</v>
      </c>
      <c r="J342" s="279" t="s">
        <v>3852</v>
      </c>
      <c r="K342" s="275"/>
      <c r="L342" s="276"/>
      <c r="M342" s="276"/>
      <c r="N342" s="276"/>
      <c r="O342" s="276"/>
      <c r="P342" s="276"/>
      <c r="Q342" s="276"/>
      <c r="R342" s="276"/>
      <c r="S342" s="276"/>
    </row>
    <row r="343" spans="1:19" ht="12.75" customHeight="1" x14ac:dyDescent="0.3">
      <c r="A343" s="282" t="s">
        <v>123</v>
      </c>
      <c r="B343" s="239" t="s">
        <v>11</v>
      </c>
      <c r="C343" s="272" t="s">
        <v>3853</v>
      </c>
      <c r="D343" s="273" t="s">
        <v>3854</v>
      </c>
      <c r="E343" s="273" t="s">
        <v>1882</v>
      </c>
      <c r="F343" s="273" t="s">
        <v>68</v>
      </c>
      <c r="G343" s="273" t="s">
        <v>3855</v>
      </c>
      <c r="H343" s="273" t="s">
        <v>3855</v>
      </c>
      <c r="I343" s="273" t="s">
        <v>3460</v>
      </c>
      <c r="J343" s="274" t="s">
        <v>3856</v>
      </c>
      <c r="K343" s="275"/>
      <c r="L343" s="276"/>
      <c r="M343" s="276"/>
      <c r="N343" s="276"/>
      <c r="O343" s="276"/>
      <c r="P343" s="276"/>
      <c r="Q343" s="276"/>
      <c r="R343" s="276"/>
      <c r="S343" s="276"/>
    </row>
    <row r="344" spans="1:19" ht="12.75" customHeight="1" x14ac:dyDescent="0.3">
      <c r="A344" s="280"/>
      <c r="B344" s="240" t="s">
        <v>10</v>
      </c>
      <c r="C344" s="277" t="s">
        <v>3857</v>
      </c>
      <c r="D344" s="278" t="s">
        <v>3401</v>
      </c>
      <c r="E344" s="278" t="s">
        <v>3858</v>
      </c>
      <c r="F344" s="278" t="s">
        <v>68</v>
      </c>
      <c r="G344" s="278" t="s">
        <v>3855</v>
      </c>
      <c r="H344" s="278" t="s">
        <v>3855</v>
      </c>
      <c r="I344" s="278" t="s">
        <v>3859</v>
      </c>
      <c r="J344" s="279" t="s">
        <v>3860</v>
      </c>
      <c r="K344" s="275"/>
      <c r="L344" s="276"/>
      <c r="M344" s="276"/>
      <c r="N344" s="276"/>
      <c r="O344" s="276"/>
      <c r="P344" s="276"/>
      <c r="Q344" s="276"/>
      <c r="R344" s="276"/>
      <c r="S344" s="276"/>
    </row>
    <row r="345" spans="1:19" ht="12.75" customHeight="1" x14ac:dyDescent="0.3">
      <c r="A345" s="280"/>
      <c r="B345" s="241" t="s">
        <v>8</v>
      </c>
      <c r="C345" s="277" t="s">
        <v>3861</v>
      </c>
      <c r="D345" s="278" t="s">
        <v>3862</v>
      </c>
      <c r="E345" s="278" t="s">
        <v>68</v>
      </c>
      <c r="F345" s="278" t="s">
        <v>68</v>
      </c>
      <c r="G345" s="278" t="s">
        <v>67</v>
      </c>
      <c r="H345" s="278" t="s">
        <v>67</v>
      </c>
      <c r="I345" s="278" t="s">
        <v>3863</v>
      </c>
      <c r="J345" s="279" t="s">
        <v>3864</v>
      </c>
      <c r="K345" s="275"/>
      <c r="L345" s="276"/>
      <c r="M345" s="276"/>
      <c r="N345" s="276"/>
      <c r="O345" s="276"/>
      <c r="P345" s="276"/>
      <c r="Q345" s="276"/>
      <c r="R345" s="276"/>
      <c r="S345" s="276"/>
    </row>
    <row r="346" spans="1:19" ht="12.75" customHeight="1" x14ac:dyDescent="0.3">
      <c r="A346" s="280"/>
      <c r="B346" s="242">
        <v>2021</v>
      </c>
      <c r="C346" s="277" t="s">
        <v>3865</v>
      </c>
      <c r="D346" s="278" t="s">
        <v>3866</v>
      </c>
      <c r="E346" s="278" t="s">
        <v>3867</v>
      </c>
      <c r="F346" s="278" t="s">
        <v>68</v>
      </c>
      <c r="G346" s="278" t="s">
        <v>67</v>
      </c>
      <c r="H346" s="278" t="s">
        <v>67</v>
      </c>
      <c r="I346" s="278" t="s">
        <v>3481</v>
      </c>
      <c r="J346" s="279" t="s">
        <v>2461</v>
      </c>
      <c r="K346" s="275"/>
      <c r="L346" s="276"/>
      <c r="M346" s="276"/>
      <c r="N346" s="276"/>
      <c r="O346" s="276"/>
      <c r="P346" s="276"/>
      <c r="Q346" s="276"/>
      <c r="R346" s="276"/>
      <c r="S346" s="276"/>
    </row>
    <row r="347" spans="1:19" ht="12.75" customHeight="1" x14ac:dyDescent="0.3">
      <c r="A347" s="280"/>
      <c r="B347" s="281">
        <v>2022</v>
      </c>
      <c r="C347" s="277" t="s">
        <v>3868</v>
      </c>
      <c r="D347" s="278" t="s">
        <v>3247</v>
      </c>
      <c r="E347" s="278" t="s">
        <v>68</v>
      </c>
      <c r="F347" s="278" t="s">
        <v>67</v>
      </c>
      <c r="G347" s="278" t="s">
        <v>68</v>
      </c>
      <c r="H347" s="278" t="s">
        <v>68</v>
      </c>
      <c r="I347" s="278" t="s">
        <v>3106</v>
      </c>
      <c r="J347" s="279" t="s">
        <v>3124</v>
      </c>
      <c r="K347" s="275"/>
      <c r="L347" s="276"/>
      <c r="M347" s="276"/>
      <c r="N347" s="276"/>
      <c r="O347" s="276"/>
      <c r="P347" s="276"/>
      <c r="Q347" s="276"/>
      <c r="R347" s="276"/>
      <c r="S347" s="276"/>
    </row>
    <row r="348" spans="1:19" ht="12.75" customHeight="1" x14ac:dyDescent="0.3">
      <c r="A348" s="282" t="s">
        <v>124</v>
      </c>
      <c r="B348" s="239" t="s">
        <v>11</v>
      </c>
      <c r="C348" s="272" t="s">
        <v>3869</v>
      </c>
      <c r="D348" s="273" t="s">
        <v>3870</v>
      </c>
      <c r="E348" s="273" t="s">
        <v>3871</v>
      </c>
      <c r="F348" s="273" t="s">
        <v>68</v>
      </c>
      <c r="G348" s="273" t="s">
        <v>3872</v>
      </c>
      <c r="H348" s="273" t="s">
        <v>3630</v>
      </c>
      <c r="I348" s="273" t="s">
        <v>3873</v>
      </c>
      <c r="J348" s="274" t="s">
        <v>3874</v>
      </c>
      <c r="K348" s="275"/>
      <c r="L348" s="276"/>
      <c r="M348" s="276"/>
      <c r="N348" s="276"/>
      <c r="O348" s="276"/>
      <c r="P348" s="276"/>
      <c r="Q348" s="276"/>
      <c r="R348" s="276"/>
      <c r="S348" s="276"/>
    </row>
    <row r="349" spans="1:19" ht="12.75" customHeight="1" x14ac:dyDescent="0.3">
      <c r="A349" s="280"/>
      <c r="B349" s="240" t="s">
        <v>10</v>
      </c>
      <c r="C349" s="277" t="s">
        <v>3875</v>
      </c>
      <c r="D349" s="278" t="s">
        <v>3876</v>
      </c>
      <c r="E349" s="278" t="s">
        <v>3877</v>
      </c>
      <c r="F349" s="278" t="s">
        <v>68</v>
      </c>
      <c r="G349" s="278" t="s">
        <v>3878</v>
      </c>
      <c r="H349" s="278" t="s">
        <v>3630</v>
      </c>
      <c r="I349" s="278" t="s">
        <v>3879</v>
      </c>
      <c r="J349" s="279" t="s">
        <v>3880</v>
      </c>
      <c r="K349" s="275"/>
      <c r="L349" s="276"/>
      <c r="M349" s="276"/>
      <c r="N349" s="276"/>
      <c r="O349" s="276"/>
      <c r="P349" s="276"/>
      <c r="Q349" s="276"/>
      <c r="R349" s="276"/>
      <c r="S349" s="276"/>
    </row>
    <row r="350" spans="1:19" ht="12.75" customHeight="1" x14ac:dyDescent="0.3">
      <c r="A350" s="280"/>
      <c r="B350" s="241" t="s">
        <v>8</v>
      </c>
      <c r="C350" s="277" t="s">
        <v>3881</v>
      </c>
      <c r="D350" s="278" t="s">
        <v>3882</v>
      </c>
      <c r="E350" s="278" t="s">
        <v>2078</v>
      </c>
      <c r="F350" s="278" t="s">
        <v>67</v>
      </c>
      <c r="G350" s="278" t="s">
        <v>3883</v>
      </c>
      <c r="H350" s="278" t="s">
        <v>3883</v>
      </c>
      <c r="I350" s="278" t="s">
        <v>3884</v>
      </c>
      <c r="J350" s="279" t="s">
        <v>3885</v>
      </c>
      <c r="K350" s="275"/>
      <c r="L350" s="276"/>
      <c r="M350" s="276"/>
      <c r="N350" s="276"/>
      <c r="O350" s="276"/>
      <c r="P350" s="276"/>
      <c r="Q350" s="276"/>
      <c r="R350" s="276"/>
      <c r="S350" s="276"/>
    </row>
    <row r="351" spans="1:19" ht="12.75" customHeight="1" x14ac:dyDescent="0.3">
      <c r="A351" s="280"/>
      <c r="B351" s="242">
        <v>2021</v>
      </c>
      <c r="C351" s="277" t="s">
        <v>3886</v>
      </c>
      <c r="D351" s="278" t="s">
        <v>2814</v>
      </c>
      <c r="E351" s="278" t="s">
        <v>2358</v>
      </c>
      <c r="F351" s="278" t="s">
        <v>67</v>
      </c>
      <c r="G351" s="278" t="s">
        <v>3287</v>
      </c>
      <c r="H351" s="278" t="s">
        <v>3287</v>
      </c>
      <c r="I351" s="278" t="s">
        <v>3887</v>
      </c>
      <c r="J351" s="279" t="s">
        <v>3888</v>
      </c>
      <c r="K351" s="275"/>
      <c r="L351" s="276"/>
      <c r="M351" s="276"/>
      <c r="N351" s="276"/>
      <c r="O351" s="276"/>
      <c r="P351" s="276"/>
      <c r="Q351" s="276"/>
      <c r="R351" s="276"/>
      <c r="S351" s="276"/>
    </row>
    <row r="352" spans="1:19" ht="12.75" customHeight="1" x14ac:dyDescent="0.3">
      <c r="A352" s="280"/>
      <c r="B352" s="281">
        <v>2022</v>
      </c>
      <c r="C352" s="277" t="s">
        <v>3889</v>
      </c>
      <c r="D352" s="278" t="s">
        <v>3890</v>
      </c>
      <c r="E352" s="278" t="s">
        <v>2806</v>
      </c>
      <c r="F352" s="278" t="s">
        <v>67</v>
      </c>
      <c r="G352" s="278" t="s">
        <v>3217</v>
      </c>
      <c r="H352" s="278" t="s">
        <v>3217</v>
      </c>
      <c r="I352" s="278" t="s">
        <v>3891</v>
      </c>
      <c r="J352" s="279" t="s">
        <v>3892</v>
      </c>
      <c r="K352" s="275"/>
      <c r="L352" s="276"/>
      <c r="M352" s="276"/>
      <c r="N352" s="276"/>
      <c r="O352" s="276"/>
      <c r="P352" s="276"/>
      <c r="Q352" s="276"/>
      <c r="R352" s="276"/>
      <c r="S352" s="276"/>
    </row>
    <row r="353" spans="1:19" ht="12.75" customHeight="1" x14ac:dyDescent="0.3">
      <c r="A353" s="282" t="s">
        <v>125</v>
      </c>
      <c r="B353" s="239" t="s">
        <v>11</v>
      </c>
      <c r="C353" s="272" t="s">
        <v>3893</v>
      </c>
      <c r="D353" s="273" t="s">
        <v>3894</v>
      </c>
      <c r="E353" s="273" t="s">
        <v>3895</v>
      </c>
      <c r="F353" s="273" t="s">
        <v>3158</v>
      </c>
      <c r="G353" s="273" t="s">
        <v>3896</v>
      </c>
      <c r="H353" s="273" t="s">
        <v>3897</v>
      </c>
      <c r="I353" s="273" t="s">
        <v>3898</v>
      </c>
      <c r="J353" s="274" t="s">
        <v>3899</v>
      </c>
      <c r="K353" s="275"/>
      <c r="L353" s="276"/>
      <c r="M353" s="276"/>
      <c r="N353" s="276"/>
      <c r="O353" s="276"/>
      <c r="P353" s="276"/>
      <c r="Q353" s="276"/>
      <c r="R353" s="276"/>
      <c r="S353" s="276"/>
    </row>
    <row r="354" spans="1:19" ht="12.75" customHeight="1" x14ac:dyDescent="0.3">
      <c r="A354" s="280"/>
      <c r="B354" s="240" t="s">
        <v>10</v>
      </c>
      <c r="C354" s="277" t="s">
        <v>3900</v>
      </c>
      <c r="D354" s="278" t="s">
        <v>3901</v>
      </c>
      <c r="E354" s="278" t="s">
        <v>3902</v>
      </c>
      <c r="F354" s="278" t="s">
        <v>3903</v>
      </c>
      <c r="G354" s="278" t="s">
        <v>3896</v>
      </c>
      <c r="H354" s="278" t="s">
        <v>3897</v>
      </c>
      <c r="I354" s="278" t="s">
        <v>3904</v>
      </c>
      <c r="J354" s="279" t="s">
        <v>3905</v>
      </c>
      <c r="K354" s="275"/>
      <c r="L354" s="276"/>
      <c r="M354" s="276"/>
      <c r="N354" s="276"/>
      <c r="O354" s="276"/>
      <c r="P354" s="276"/>
      <c r="Q354" s="276"/>
      <c r="R354" s="276"/>
      <c r="S354" s="276"/>
    </row>
    <row r="355" spans="1:19" ht="12.75" customHeight="1" x14ac:dyDescent="0.3">
      <c r="A355" s="280"/>
      <c r="B355" s="241" t="s">
        <v>8</v>
      </c>
      <c r="C355" s="277" t="s">
        <v>3906</v>
      </c>
      <c r="D355" s="278" t="s">
        <v>3907</v>
      </c>
      <c r="E355" s="278" t="s">
        <v>3908</v>
      </c>
      <c r="F355" s="278" t="s">
        <v>2233</v>
      </c>
      <c r="G355" s="278" t="s">
        <v>1881</v>
      </c>
      <c r="H355" s="278" t="s">
        <v>3909</v>
      </c>
      <c r="I355" s="278" t="s">
        <v>3076</v>
      </c>
      <c r="J355" s="279" t="s">
        <v>3910</v>
      </c>
      <c r="K355" s="275"/>
      <c r="L355" s="276"/>
      <c r="M355" s="276"/>
      <c r="N355" s="276"/>
      <c r="O355" s="276"/>
      <c r="P355" s="276"/>
      <c r="Q355" s="276"/>
      <c r="R355" s="276"/>
      <c r="S355" s="276"/>
    </row>
    <row r="356" spans="1:19" ht="12.75" customHeight="1" x14ac:dyDescent="0.3">
      <c r="A356" s="280"/>
      <c r="B356" s="242">
        <v>2021</v>
      </c>
      <c r="C356" s="277" t="s">
        <v>3911</v>
      </c>
      <c r="D356" s="278" t="s">
        <v>3912</v>
      </c>
      <c r="E356" s="278" t="s">
        <v>3913</v>
      </c>
      <c r="F356" s="278" t="s">
        <v>2864</v>
      </c>
      <c r="G356" s="278" t="s">
        <v>2179</v>
      </c>
      <c r="H356" s="278" t="s">
        <v>3402</v>
      </c>
      <c r="I356" s="278" t="s">
        <v>3914</v>
      </c>
      <c r="J356" s="279" t="s">
        <v>3915</v>
      </c>
      <c r="K356" s="275"/>
      <c r="L356" s="276"/>
      <c r="M356" s="276"/>
      <c r="N356" s="276"/>
      <c r="O356" s="276"/>
      <c r="P356" s="276"/>
      <c r="Q356" s="276"/>
      <c r="R356" s="276"/>
      <c r="S356" s="276"/>
    </row>
    <row r="357" spans="1:19" ht="12.75" customHeight="1" x14ac:dyDescent="0.3">
      <c r="A357" s="280"/>
      <c r="B357" s="281">
        <v>2022</v>
      </c>
      <c r="C357" s="277" t="s">
        <v>3916</v>
      </c>
      <c r="D357" s="278" t="s">
        <v>3917</v>
      </c>
      <c r="E357" s="278" t="s">
        <v>3918</v>
      </c>
      <c r="F357" s="278" t="s">
        <v>68</v>
      </c>
      <c r="G357" s="278" t="s">
        <v>2354</v>
      </c>
      <c r="H357" s="278" t="s">
        <v>1850</v>
      </c>
      <c r="I357" s="278" t="s">
        <v>3919</v>
      </c>
      <c r="J357" s="279" t="s">
        <v>3920</v>
      </c>
      <c r="K357" s="275"/>
      <c r="L357" s="276"/>
      <c r="M357" s="276"/>
      <c r="N357" s="276"/>
      <c r="O357" s="276"/>
      <c r="P357" s="276"/>
      <c r="Q357" s="276"/>
      <c r="R357" s="276"/>
      <c r="S357" s="276"/>
    </row>
    <row r="358" spans="1:19" ht="12.75" customHeight="1" x14ac:dyDescent="0.3">
      <c r="A358" s="282" t="s">
        <v>126</v>
      </c>
      <c r="B358" s="239" t="s">
        <v>11</v>
      </c>
      <c r="C358" s="272" t="s">
        <v>3921</v>
      </c>
      <c r="D358" s="273" t="s">
        <v>3922</v>
      </c>
      <c r="E358" s="273" t="s">
        <v>2346</v>
      </c>
      <c r="F358" s="273" t="s">
        <v>2844</v>
      </c>
      <c r="G358" s="273" t="s">
        <v>3923</v>
      </c>
      <c r="H358" s="273" t="s">
        <v>3924</v>
      </c>
      <c r="I358" s="273" t="s">
        <v>3925</v>
      </c>
      <c r="J358" s="274" t="s">
        <v>3926</v>
      </c>
      <c r="K358" s="275"/>
      <c r="L358" s="276"/>
      <c r="M358" s="276"/>
      <c r="N358" s="276"/>
      <c r="O358" s="276"/>
      <c r="P358" s="276"/>
      <c r="Q358" s="276"/>
      <c r="R358" s="276"/>
      <c r="S358" s="276"/>
    </row>
    <row r="359" spans="1:19" ht="12.75" customHeight="1" x14ac:dyDescent="0.3">
      <c r="A359" s="280"/>
      <c r="B359" s="240" t="s">
        <v>10</v>
      </c>
      <c r="C359" s="277" t="s">
        <v>3927</v>
      </c>
      <c r="D359" s="278" t="s">
        <v>3928</v>
      </c>
      <c r="E359" s="278" t="s">
        <v>2518</v>
      </c>
      <c r="F359" s="278" t="s">
        <v>3093</v>
      </c>
      <c r="G359" s="278" t="s">
        <v>3923</v>
      </c>
      <c r="H359" s="278" t="s">
        <v>3924</v>
      </c>
      <c r="I359" s="278" t="s">
        <v>3929</v>
      </c>
      <c r="J359" s="279" t="s">
        <v>3930</v>
      </c>
      <c r="K359" s="275"/>
      <c r="L359" s="276"/>
      <c r="M359" s="276"/>
      <c r="N359" s="276"/>
      <c r="O359" s="276"/>
      <c r="P359" s="276"/>
      <c r="Q359" s="276"/>
      <c r="R359" s="276"/>
      <c r="S359" s="276"/>
    </row>
    <row r="360" spans="1:19" ht="12.75" customHeight="1" x14ac:dyDescent="0.3">
      <c r="A360" s="280"/>
      <c r="B360" s="241" t="s">
        <v>8</v>
      </c>
      <c r="C360" s="277" t="s">
        <v>3931</v>
      </c>
      <c r="D360" s="278" t="s">
        <v>3932</v>
      </c>
      <c r="E360" s="278" t="s">
        <v>68</v>
      </c>
      <c r="F360" s="278" t="s">
        <v>68</v>
      </c>
      <c r="G360" s="278" t="s">
        <v>67</v>
      </c>
      <c r="H360" s="278" t="s">
        <v>67</v>
      </c>
      <c r="I360" s="278" t="s">
        <v>3933</v>
      </c>
      <c r="J360" s="279" t="s">
        <v>3934</v>
      </c>
      <c r="K360" s="275"/>
      <c r="L360" s="276"/>
      <c r="M360" s="276"/>
      <c r="N360" s="276"/>
      <c r="O360" s="276"/>
      <c r="P360" s="276"/>
      <c r="Q360" s="276"/>
      <c r="R360" s="276"/>
      <c r="S360" s="276"/>
    </row>
    <row r="361" spans="1:19" ht="12.75" customHeight="1" x14ac:dyDescent="0.3">
      <c r="A361" s="280"/>
      <c r="B361" s="242">
        <v>2021</v>
      </c>
      <c r="C361" s="277" t="s">
        <v>2989</v>
      </c>
      <c r="D361" s="278" t="s">
        <v>3935</v>
      </c>
      <c r="E361" s="278" t="s">
        <v>1869</v>
      </c>
      <c r="F361" s="278" t="s">
        <v>68</v>
      </c>
      <c r="G361" s="278" t="s">
        <v>3936</v>
      </c>
      <c r="H361" s="278" t="s">
        <v>3936</v>
      </c>
      <c r="I361" s="278" t="s">
        <v>3937</v>
      </c>
      <c r="J361" s="279" t="s">
        <v>3938</v>
      </c>
      <c r="K361" s="275"/>
      <c r="L361" s="276"/>
      <c r="M361" s="276"/>
      <c r="N361" s="276"/>
      <c r="O361" s="276"/>
      <c r="P361" s="276"/>
      <c r="Q361" s="276"/>
      <c r="R361" s="276"/>
      <c r="S361" s="276"/>
    </row>
    <row r="362" spans="1:19" ht="12.75" customHeight="1" x14ac:dyDescent="0.3">
      <c r="A362" s="280"/>
      <c r="B362" s="281">
        <v>2022</v>
      </c>
      <c r="C362" s="277" t="s">
        <v>3939</v>
      </c>
      <c r="D362" s="278" t="s">
        <v>3940</v>
      </c>
      <c r="E362" s="278" t="s">
        <v>2938</v>
      </c>
      <c r="F362" s="278" t="s">
        <v>68</v>
      </c>
      <c r="G362" s="278" t="s">
        <v>68</v>
      </c>
      <c r="H362" s="278" t="s">
        <v>68</v>
      </c>
      <c r="I362" s="278" t="s">
        <v>3941</v>
      </c>
      <c r="J362" s="279" t="s">
        <v>3942</v>
      </c>
      <c r="K362" s="275"/>
      <c r="L362" s="276"/>
      <c r="M362" s="276"/>
      <c r="N362" s="276"/>
      <c r="O362" s="276"/>
      <c r="P362" s="276"/>
      <c r="Q362" s="276"/>
      <c r="R362" s="276"/>
      <c r="S362" s="276"/>
    </row>
    <row r="363" spans="1:19" ht="12.75" customHeight="1" x14ac:dyDescent="0.3">
      <c r="A363" s="282" t="s">
        <v>127</v>
      </c>
      <c r="B363" s="239" t="s">
        <v>11</v>
      </c>
      <c r="C363" s="272" t="s">
        <v>29</v>
      </c>
      <c r="D363" s="273" t="s">
        <v>3943</v>
      </c>
      <c r="E363" s="273" t="s">
        <v>3014</v>
      </c>
      <c r="F363" s="273" t="s">
        <v>3944</v>
      </c>
      <c r="G363" s="273" t="s">
        <v>3945</v>
      </c>
      <c r="H363" s="273" t="s">
        <v>3946</v>
      </c>
      <c r="I363" s="273" t="s">
        <v>3947</v>
      </c>
      <c r="J363" s="274" t="s">
        <v>3781</v>
      </c>
      <c r="K363" s="275"/>
      <c r="L363" s="276"/>
      <c r="M363" s="276"/>
      <c r="N363" s="276"/>
      <c r="O363" s="276"/>
      <c r="P363" s="276"/>
      <c r="Q363" s="276"/>
      <c r="R363" s="276"/>
      <c r="S363" s="276"/>
    </row>
    <row r="364" spans="1:19" ht="12.75" customHeight="1" x14ac:dyDescent="0.3">
      <c r="A364" s="280"/>
      <c r="B364" s="240" t="s">
        <v>10</v>
      </c>
      <c r="C364" s="277" t="s">
        <v>3948</v>
      </c>
      <c r="D364" s="278" t="s">
        <v>3949</v>
      </c>
      <c r="E364" s="278" t="s">
        <v>3014</v>
      </c>
      <c r="F364" s="278" t="s">
        <v>3944</v>
      </c>
      <c r="G364" s="278" t="s">
        <v>3950</v>
      </c>
      <c r="H364" s="278" t="s">
        <v>3946</v>
      </c>
      <c r="I364" s="278" t="s">
        <v>3951</v>
      </c>
      <c r="J364" s="279" t="s">
        <v>3952</v>
      </c>
      <c r="K364" s="275"/>
      <c r="L364" s="276"/>
      <c r="M364" s="276"/>
      <c r="N364" s="276"/>
      <c r="O364" s="276"/>
      <c r="P364" s="276"/>
      <c r="Q364" s="276"/>
      <c r="R364" s="276"/>
      <c r="S364" s="276"/>
    </row>
    <row r="365" spans="1:19" ht="12.75" customHeight="1" x14ac:dyDescent="0.3">
      <c r="A365" s="280"/>
      <c r="B365" s="241" t="s">
        <v>8</v>
      </c>
      <c r="C365" s="277" t="s">
        <v>3953</v>
      </c>
      <c r="D365" s="278" t="s">
        <v>3954</v>
      </c>
      <c r="E365" s="278" t="s">
        <v>2191</v>
      </c>
      <c r="F365" s="278" t="s">
        <v>67</v>
      </c>
      <c r="G365" s="278" t="s">
        <v>68</v>
      </c>
      <c r="H365" s="278" t="s">
        <v>68</v>
      </c>
      <c r="I365" s="278" t="s">
        <v>3955</v>
      </c>
      <c r="J365" s="279" t="s">
        <v>3956</v>
      </c>
      <c r="K365" s="275"/>
      <c r="L365" s="276"/>
      <c r="M365" s="276"/>
      <c r="N365" s="276"/>
      <c r="O365" s="276"/>
      <c r="P365" s="276"/>
      <c r="Q365" s="276"/>
      <c r="R365" s="276"/>
      <c r="S365" s="276"/>
    </row>
    <row r="366" spans="1:19" ht="12.75" customHeight="1" x14ac:dyDescent="0.3">
      <c r="A366" s="280"/>
      <c r="B366" s="242">
        <v>2021</v>
      </c>
      <c r="C366" s="277" t="s">
        <v>3957</v>
      </c>
      <c r="D366" s="278" t="s">
        <v>3958</v>
      </c>
      <c r="E366" s="278" t="s">
        <v>2481</v>
      </c>
      <c r="F366" s="278" t="s">
        <v>67</v>
      </c>
      <c r="G366" s="278" t="s">
        <v>68</v>
      </c>
      <c r="H366" s="278" t="s">
        <v>68</v>
      </c>
      <c r="I366" s="278" t="s">
        <v>33</v>
      </c>
      <c r="J366" s="279" t="s">
        <v>3185</v>
      </c>
      <c r="K366" s="275"/>
      <c r="L366" s="276"/>
      <c r="M366" s="276"/>
      <c r="N366" s="276"/>
      <c r="O366" s="276"/>
      <c r="P366" s="276"/>
      <c r="Q366" s="276"/>
      <c r="R366" s="276"/>
      <c r="S366" s="276"/>
    </row>
    <row r="367" spans="1:19" ht="12.75" customHeight="1" x14ac:dyDescent="0.3">
      <c r="A367" s="280"/>
      <c r="B367" s="281">
        <v>2022</v>
      </c>
      <c r="C367" s="277" t="s">
        <v>3959</v>
      </c>
      <c r="D367" s="278" t="s">
        <v>3615</v>
      </c>
      <c r="E367" s="278" t="s">
        <v>3960</v>
      </c>
      <c r="F367" s="278" t="s">
        <v>67</v>
      </c>
      <c r="G367" s="278" t="s">
        <v>67</v>
      </c>
      <c r="H367" s="278" t="s">
        <v>67</v>
      </c>
      <c r="I367" s="278" t="s">
        <v>3961</v>
      </c>
      <c r="J367" s="279" t="s">
        <v>3026</v>
      </c>
      <c r="K367" s="275"/>
      <c r="L367" s="276"/>
      <c r="M367" s="276"/>
      <c r="N367" s="276"/>
      <c r="O367" s="276"/>
      <c r="P367" s="276"/>
      <c r="Q367" s="276"/>
      <c r="R367" s="276"/>
      <c r="S367" s="276"/>
    </row>
    <row r="368" spans="1:19" ht="12.75" customHeight="1" x14ac:dyDescent="0.3">
      <c r="A368" s="282" t="s">
        <v>128</v>
      </c>
      <c r="B368" s="239" t="s">
        <v>11</v>
      </c>
      <c r="C368" s="272" t="s">
        <v>2500</v>
      </c>
      <c r="D368" s="273" t="s">
        <v>3962</v>
      </c>
      <c r="E368" s="273" t="s">
        <v>3963</v>
      </c>
      <c r="F368" s="273" t="s">
        <v>2211</v>
      </c>
      <c r="G368" s="273" t="s">
        <v>3964</v>
      </c>
      <c r="H368" s="273" t="s">
        <v>3965</v>
      </c>
      <c r="I368" s="273" t="s">
        <v>3966</v>
      </c>
      <c r="J368" s="274" t="s">
        <v>3967</v>
      </c>
      <c r="K368" s="275"/>
      <c r="L368" s="276"/>
      <c r="M368" s="276"/>
      <c r="N368" s="276"/>
      <c r="O368" s="276"/>
      <c r="P368" s="276"/>
      <c r="Q368" s="276"/>
      <c r="R368" s="276"/>
      <c r="S368" s="276"/>
    </row>
    <row r="369" spans="1:19" ht="12.75" customHeight="1" x14ac:dyDescent="0.3">
      <c r="A369" s="280"/>
      <c r="B369" s="240" t="s">
        <v>10</v>
      </c>
      <c r="C369" s="277" t="s">
        <v>3968</v>
      </c>
      <c r="D369" s="278" t="s">
        <v>3969</v>
      </c>
      <c r="E369" s="278" t="s">
        <v>3970</v>
      </c>
      <c r="F369" s="278" t="s">
        <v>2211</v>
      </c>
      <c r="G369" s="278" t="s">
        <v>3971</v>
      </c>
      <c r="H369" s="278" t="s">
        <v>3965</v>
      </c>
      <c r="I369" s="278" t="s">
        <v>3916</v>
      </c>
      <c r="J369" s="279" t="s">
        <v>3972</v>
      </c>
      <c r="K369" s="275"/>
      <c r="L369" s="276"/>
      <c r="M369" s="276"/>
      <c r="N369" s="276"/>
      <c r="O369" s="276"/>
      <c r="P369" s="276"/>
      <c r="Q369" s="276"/>
      <c r="R369" s="276"/>
      <c r="S369" s="276"/>
    </row>
    <row r="370" spans="1:19" ht="12.75" customHeight="1" x14ac:dyDescent="0.3">
      <c r="A370" s="280"/>
      <c r="B370" s="241" t="s">
        <v>8</v>
      </c>
      <c r="C370" s="277" t="s">
        <v>3973</v>
      </c>
      <c r="D370" s="278" t="s">
        <v>3974</v>
      </c>
      <c r="E370" s="278" t="s">
        <v>2154</v>
      </c>
      <c r="F370" s="278" t="s">
        <v>2211</v>
      </c>
      <c r="G370" s="278" t="s">
        <v>67</v>
      </c>
      <c r="H370" s="278" t="s">
        <v>67</v>
      </c>
      <c r="I370" s="278" t="s">
        <v>3975</v>
      </c>
      <c r="J370" s="279" t="s">
        <v>3976</v>
      </c>
      <c r="K370" s="275"/>
      <c r="L370" s="276"/>
      <c r="M370" s="276"/>
      <c r="N370" s="276"/>
      <c r="O370" s="276"/>
      <c r="P370" s="276"/>
      <c r="Q370" s="276"/>
      <c r="R370" s="276"/>
      <c r="S370" s="276"/>
    </row>
    <row r="371" spans="1:19" ht="12.75" customHeight="1" x14ac:dyDescent="0.3">
      <c r="A371" s="280"/>
      <c r="B371" s="242">
        <v>2021</v>
      </c>
      <c r="C371" s="277" t="s">
        <v>3977</v>
      </c>
      <c r="D371" s="278" t="s">
        <v>3978</v>
      </c>
      <c r="E371" s="278" t="s">
        <v>2158</v>
      </c>
      <c r="F371" s="278" t="s">
        <v>2481</v>
      </c>
      <c r="G371" s="278" t="s">
        <v>68</v>
      </c>
      <c r="H371" s="278" t="s">
        <v>68</v>
      </c>
      <c r="I371" s="278" t="s">
        <v>3979</v>
      </c>
      <c r="J371" s="279" t="s">
        <v>3980</v>
      </c>
      <c r="K371" s="275"/>
      <c r="L371" s="276"/>
      <c r="M371" s="276"/>
      <c r="N371" s="276"/>
      <c r="O371" s="276"/>
      <c r="P371" s="276"/>
      <c r="Q371" s="276"/>
      <c r="R371" s="276"/>
      <c r="S371" s="276"/>
    </row>
    <row r="372" spans="1:19" ht="12.75" customHeight="1" x14ac:dyDescent="0.3">
      <c r="A372" s="280"/>
      <c r="B372" s="281">
        <v>2022</v>
      </c>
      <c r="C372" s="277" t="s">
        <v>3981</v>
      </c>
      <c r="D372" s="278" t="s">
        <v>3982</v>
      </c>
      <c r="E372" s="278" t="s">
        <v>2908</v>
      </c>
      <c r="F372" s="278" t="s">
        <v>2961</v>
      </c>
      <c r="G372" s="278" t="s">
        <v>68</v>
      </c>
      <c r="H372" s="278" t="s">
        <v>68</v>
      </c>
      <c r="I372" s="278" t="s">
        <v>3983</v>
      </c>
      <c r="J372" s="279" t="s">
        <v>3984</v>
      </c>
      <c r="K372" s="275"/>
      <c r="L372" s="276"/>
      <c r="M372" s="276"/>
      <c r="N372" s="276"/>
      <c r="O372" s="276"/>
      <c r="P372" s="276"/>
      <c r="Q372" s="276"/>
      <c r="R372" s="276"/>
      <c r="S372" s="276"/>
    </row>
    <row r="373" spans="1:19" ht="12.75" customHeight="1" x14ac:dyDescent="0.3">
      <c r="A373" s="282" t="s">
        <v>129</v>
      </c>
      <c r="B373" s="239" t="s">
        <v>11</v>
      </c>
      <c r="C373" s="272" t="s">
        <v>3985</v>
      </c>
      <c r="D373" s="273" t="s">
        <v>3986</v>
      </c>
      <c r="E373" s="273" t="s">
        <v>3987</v>
      </c>
      <c r="F373" s="273" t="s">
        <v>1837</v>
      </c>
      <c r="G373" s="273" t="s">
        <v>3988</v>
      </c>
      <c r="H373" s="273" t="s">
        <v>3989</v>
      </c>
      <c r="I373" s="273" t="s">
        <v>3990</v>
      </c>
      <c r="J373" s="274" t="s">
        <v>3991</v>
      </c>
      <c r="K373" s="275"/>
      <c r="L373" s="276"/>
      <c r="M373" s="276"/>
      <c r="N373" s="276"/>
      <c r="O373" s="276"/>
      <c r="P373" s="276"/>
      <c r="Q373" s="276"/>
      <c r="R373" s="276"/>
      <c r="S373" s="276"/>
    </row>
    <row r="374" spans="1:19" ht="12.75" customHeight="1" x14ac:dyDescent="0.3">
      <c r="A374" s="280"/>
      <c r="B374" s="240" t="s">
        <v>10</v>
      </c>
      <c r="C374" s="277" t="s">
        <v>3992</v>
      </c>
      <c r="D374" s="278" t="s">
        <v>3993</v>
      </c>
      <c r="E374" s="278" t="s">
        <v>1815</v>
      </c>
      <c r="F374" s="278" t="s">
        <v>1837</v>
      </c>
      <c r="G374" s="278" t="s">
        <v>3994</v>
      </c>
      <c r="H374" s="278" t="s">
        <v>3995</v>
      </c>
      <c r="I374" s="278" t="s">
        <v>3996</v>
      </c>
      <c r="J374" s="279" t="s">
        <v>3997</v>
      </c>
      <c r="K374" s="275"/>
      <c r="L374" s="276"/>
      <c r="M374" s="276"/>
      <c r="N374" s="276"/>
      <c r="O374" s="276"/>
      <c r="P374" s="276"/>
      <c r="Q374" s="276"/>
      <c r="R374" s="276"/>
      <c r="S374" s="276"/>
    </row>
    <row r="375" spans="1:19" ht="12.75" customHeight="1" x14ac:dyDescent="0.3">
      <c r="A375" s="280"/>
      <c r="B375" s="241" t="s">
        <v>8</v>
      </c>
      <c r="C375" s="277" t="s">
        <v>3998</v>
      </c>
      <c r="D375" s="278" t="s">
        <v>37</v>
      </c>
      <c r="E375" s="278" t="s">
        <v>2855</v>
      </c>
      <c r="F375" s="278" t="s">
        <v>67</v>
      </c>
      <c r="G375" s="278" t="s">
        <v>3999</v>
      </c>
      <c r="H375" s="278" t="s">
        <v>67</v>
      </c>
      <c r="I375" s="278" t="s">
        <v>4000</v>
      </c>
      <c r="J375" s="279" t="s">
        <v>4001</v>
      </c>
      <c r="K375" s="275"/>
      <c r="L375" s="276"/>
      <c r="M375" s="276"/>
      <c r="N375" s="276"/>
      <c r="O375" s="276"/>
      <c r="P375" s="276"/>
      <c r="Q375" s="276"/>
      <c r="R375" s="276"/>
      <c r="S375" s="276"/>
    </row>
    <row r="376" spans="1:19" ht="12.75" customHeight="1" x14ac:dyDescent="0.3">
      <c r="A376" s="280"/>
      <c r="B376" s="242">
        <v>2021</v>
      </c>
      <c r="C376" s="277" t="s">
        <v>4002</v>
      </c>
      <c r="D376" s="278" t="s">
        <v>4003</v>
      </c>
      <c r="E376" s="278" t="s">
        <v>4004</v>
      </c>
      <c r="F376" s="278" t="s">
        <v>67</v>
      </c>
      <c r="G376" s="278" t="s">
        <v>4005</v>
      </c>
      <c r="H376" s="278" t="s">
        <v>67</v>
      </c>
      <c r="I376" s="278" t="s">
        <v>4006</v>
      </c>
      <c r="J376" s="279" t="s">
        <v>4007</v>
      </c>
      <c r="K376" s="275"/>
      <c r="L376" s="276"/>
      <c r="M376" s="276"/>
      <c r="N376" s="276"/>
      <c r="O376" s="276"/>
      <c r="P376" s="276"/>
      <c r="Q376" s="276"/>
      <c r="R376" s="276"/>
      <c r="S376" s="276"/>
    </row>
    <row r="377" spans="1:19" ht="12.75" customHeight="1" x14ac:dyDescent="0.3">
      <c r="A377" s="280"/>
      <c r="B377" s="281">
        <v>2022</v>
      </c>
      <c r="C377" s="277" t="s">
        <v>4008</v>
      </c>
      <c r="D377" s="278" t="s">
        <v>4009</v>
      </c>
      <c r="E377" s="278" t="s">
        <v>2461</v>
      </c>
      <c r="F377" s="278" t="s">
        <v>67</v>
      </c>
      <c r="G377" s="278" t="s">
        <v>4010</v>
      </c>
      <c r="H377" s="278" t="s">
        <v>67</v>
      </c>
      <c r="I377" s="278" t="s">
        <v>4011</v>
      </c>
      <c r="J377" s="279" t="s">
        <v>4012</v>
      </c>
      <c r="K377" s="275"/>
      <c r="L377" s="276"/>
      <c r="M377" s="276"/>
      <c r="N377" s="276"/>
      <c r="O377" s="276"/>
      <c r="P377" s="276"/>
      <c r="Q377" s="276"/>
      <c r="R377" s="276"/>
      <c r="S377" s="276"/>
    </row>
    <row r="378" spans="1:19" ht="12.75" customHeight="1" x14ac:dyDescent="0.3">
      <c r="A378" s="282" t="s">
        <v>130</v>
      </c>
      <c r="B378" s="239" t="s">
        <v>11</v>
      </c>
      <c r="C378" s="272" t="s">
        <v>4013</v>
      </c>
      <c r="D378" s="273" t="s">
        <v>4014</v>
      </c>
      <c r="E378" s="273" t="s">
        <v>4015</v>
      </c>
      <c r="F378" s="273" t="s">
        <v>67</v>
      </c>
      <c r="G378" s="273" t="s">
        <v>4016</v>
      </c>
      <c r="H378" s="273" t="s">
        <v>4017</v>
      </c>
      <c r="I378" s="273" t="s">
        <v>4018</v>
      </c>
      <c r="J378" s="274" t="s">
        <v>4019</v>
      </c>
      <c r="K378" s="275"/>
      <c r="L378" s="276"/>
      <c r="M378" s="276"/>
      <c r="N378" s="276"/>
      <c r="O378" s="276"/>
      <c r="P378" s="276"/>
      <c r="Q378" s="276"/>
      <c r="R378" s="276"/>
      <c r="S378" s="276"/>
    </row>
    <row r="379" spans="1:19" ht="12.75" customHeight="1" x14ac:dyDescent="0.3">
      <c r="A379" s="280"/>
      <c r="B379" s="240" t="s">
        <v>10</v>
      </c>
      <c r="C379" s="277" t="s">
        <v>3391</v>
      </c>
      <c r="D379" s="278" t="s">
        <v>4020</v>
      </c>
      <c r="E379" s="278" t="s">
        <v>1800</v>
      </c>
      <c r="F379" s="278" t="s">
        <v>67</v>
      </c>
      <c r="G379" s="278" t="s">
        <v>4016</v>
      </c>
      <c r="H379" s="278" t="s">
        <v>4017</v>
      </c>
      <c r="I379" s="278" t="s">
        <v>4021</v>
      </c>
      <c r="J379" s="279" t="s">
        <v>4022</v>
      </c>
      <c r="K379" s="275"/>
      <c r="L379" s="276"/>
      <c r="M379" s="276"/>
      <c r="N379" s="276"/>
      <c r="O379" s="276"/>
      <c r="P379" s="276"/>
      <c r="Q379" s="276"/>
      <c r="R379" s="276"/>
      <c r="S379" s="276"/>
    </row>
    <row r="380" spans="1:19" ht="12.75" customHeight="1" x14ac:dyDescent="0.3">
      <c r="A380" s="280"/>
      <c r="B380" s="241" t="s">
        <v>8</v>
      </c>
      <c r="C380" s="277" t="s">
        <v>4023</v>
      </c>
      <c r="D380" s="278" t="s">
        <v>4024</v>
      </c>
      <c r="E380" s="278" t="s">
        <v>3054</v>
      </c>
      <c r="F380" s="278" t="s">
        <v>67</v>
      </c>
      <c r="G380" s="278" t="s">
        <v>67</v>
      </c>
      <c r="H380" s="278" t="s">
        <v>67</v>
      </c>
      <c r="I380" s="278" t="s">
        <v>4025</v>
      </c>
      <c r="J380" s="279" t="s">
        <v>4026</v>
      </c>
      <c r="K380" s="275"/>
      <c r="L380" s="276"/>
      <c r="M380" s="276"/>
      <c r="N380" s="276"/>
      <c r="O380" s="276"/>
      <c r="P380" s="276"/>
      <c r="Q380" s="276"/>
      <c r="R380" s="276"/>
      <c r="S380" s="276"/>
    </row>
    <row r="381" spans="1:19" ht="12.75" customHeight="1" x14ac:dyDescent="0.3">
      <c r="A381" s="280"/>
      <c r="B381" s="242">
        <v>2021</v>
      </c>
      <c r="C381" s="277" t="s">
        <v>4027</v>
      </c>
      <c r="D381" s="278" t="s">
        <v>4028</v>
      </c>
      <c r="E381" s="278" t="s">
        <v>2331</v>
      </c>
      <c r="F381" s="278" t="s">
        <v>67</v>
      </c>
      <c r="G381" s="278" t="s">
        <v>67</v>
      </c>
      <c r="H381" s="278" t="s">
        <v>67</v>
      </c>
      <c r="I381" s="278" t="s">
        <v>4029</v>
      </c>
      <c r="J381" s="279" t="s">
        <v>4030</v>
      </c>
      <c r="K381" s="275"/>
      <c r="L381" s="276"/>
      <c r="M381" s="276"/>
      <c r="N381" s="276"/>
      <c r="O381" s="276"/>
      <c r="P381" s="276"/>
      <c r="Q381" s="276"/>
      <c r="R381" s="276"/>
      <c r="S381" s="276"/>
    </row>
    <row r="382" spans="1:19" ht="12.75" customHeight="1" x14ac:dyDescent="0.3">
      <c r="A382" s="280"/>
      <c r="B382" s="281">
        <v>2022</v>
      </c>
      <c r="C382" s="277" t="s">
        <v>4031</v>
      </c>
      <c r="D382" s="278" t="s">
        <v>4032</v>
      </c>
      <c r="E382" s="278" t="s">
        <v>68</v>
      </c>
      <c r="F382" s="278" t="s">
        <v>67</v>
      </c>
      <c r="G382" s="278" t="s">
        <v>67</v>
      </c>
      <c r="H382" s="278" t="s">
        <v>67</v>
      </c>
      <c r="I382" s="278" t="s">
        <v>4033</v>
      </c>
      <c r="J382" s="279" t="s">
        <v>4034</v>
      </c>
      <c r="K382" s="275"/>
      <c r="L382" s="276"/>
      <c r="M382" s="276"/>
      <c r="N382" s="276"/>
      <c r="O382" s="276"/>
      <c r="P382" s="276"/>
      <c r="Q382" s="276"/>
      <c r="R382" s="276"/>
      <c r="S382" s="276"/>
    </row>
    <row r="383" spans="1:19" ht="12.75" customHeight="1" x14ac:dyDescent="0.3">
      <c r="A383" s="282" t="s">
        <v>131</v>
      </c>
      <c r="B383" s="239" t="s">
        <v>11</v>
      </c>
      <c r="C383" s="272" t="s">
        <v>4035</v>
      </c>
      <c r="D383" s="273" t="s">
        <v>4036</v>
      </c>
      <c r="E383" s="273" t="s">
        <v>4037</v>
      </c>
      <c r="F383" s="273" t="s">
        <v>2800</v>
      </c>
      <c r="G383" s="273" t="s">
        <v>4038</v>
      </c>
      <c r="H383" s="273" t="s">
        <v>4039</v>
      </c>
      <c r="I383" s="273" t="s">
        <v>4040</v>
      </c>
      <c r="J383" s="274" t="s">
        <v>4041</v>
      </c>
      <c r="K383" s="275"/>
      <c r="L383" s="276"/>
      <c r="M383" s="276"/>
      <c r="N383" s="276"/>
      <c r="O383" s="276"/>
      <c r="P383" s="276"/>
      <c r="Q383" s="276"/>
      <c r="R383" s="276"/>
      <c r="S383" s="276"/>
    </row>
    <row r="384" spans="1:19" ht="12.75" customHeight="1" x14ac:dyDescent="0.3">
      <c r="A384" s="280"/>
      <c r="B384" s="240" t="s">
        <v>10</v>
      </c>
      <c r="C384" s="277" t="s">
        <v>4042</v>
      </c>
      <c r="D384" s="278" t="s">
        <v>4043</v>
      </c>
      <c r="E384" s="278" t="s">
        <v>4044</v>
      </c>
      <c r="F384" s="278" t="s">
        <v>2244</v>
      </c>
      <c r="G384" s="278" t="s">
        <v>4045</v>
      </c>
      <c r="H384" s="278" t="s">
        <v>4046</v>
      </c>
      <c r="I384" s="278" t="s">
        <v>4047</v>
      </c>
      <c r="J384" s="279" t="s">
        <v>4048</v>
      </c>
      <c r="K384" s="275"/>
      <c r="L384" s="276"/>
      <c r="M384" s="276"/>
      <c r="N384" s="276"/>
      <c r="O384" s="276"/>
      <c r="P384" s="276"/>
      <c r="Q384" s="276"/>
      <c r="R384" s="276"/>
      <c r="S384" s="276"/>
    </row>
    <row r="385" spans="1:27" ht="12.75" customHeight="1" x14ac:dyDescent="0.3">
      <c r="A385" s="280"/>
      <c r="B385" s="241" t="s">
        <v>8</v>
      </c>
      <c r="C385" s="277" t="s">
        <v>3235</v>
      </c>
      <c r="D385" s="278" t="s">
        <v>3453</v>
      </c>
      <c r="E385" s="278" t="s">
        <v>2479</v>
      </c>
      <c r="F385" s="278" t="s">
        <v>3130</v>
      </c>
      <c r="G385" s="278" t="s">
        <v>68</v>
      </c>
      <c r="H385" s="278" t="s">
        <v>68</v>
      </c>
      <c r="I385" s="278" t="s">
        <v>4049</v>
      </c>
      <c r="J385" s="279" t="s">
        <v>4050</v>
      </c>
      <c r="K385" s="275"/>
      <c r="L385" s="276"/>
      <c r="M385" s="276"/>
      <c r="N385" s="276"/>
      <c r="O385" s="276"/>
      <c r="P385" s="276"/>
      <c r="Q385" s="276"/>
      <c r="R385" s="276"/>
      <c r="S385" s="276"/>
      <c r="T385" s="275"/>
      <c r="U385" s="275"/>
      <c r="V385" s="275"/>
      <c r="W385" s="275"/>
      <c r="X385" s="275"/>
      <c r="Y385" s="275"/>
      <c r="Z385" s="275"/>
      <c r="AA385" s="275"/>
    </row>
    <row r="386" spans="1:27" ht="12.75" customHeight="1" x14ac:dyDescent="0.3">
      <c r="A386" s="280"/>
      <c r="B386" s="242">
        <v>2021</v>
      </c>
      <c r="C386" s="277" t="s">
        <v>3071</v>
      </c>
      <c r="D386" s="278" t="s">
        <v>4051</v>
      </c>
      <c r="E386" s="278" t="s">
        <v>4052</v>
      </c>
      <c r="F386" s="278" t="s">
        <v>3547</v>
      </c>
      <c r="G386" s="278" t="s">
        <v>68</v>
      </c>
      <c r="H386" s="278" t="s">
        <v>68</v>
      </c>
      <c r="I386" s="278" t="s">
        <v>4053</v>
      </c>
      <c r="J386" s="279" t="s">
        <v>4054</v>
      </c>
      <c r="K386" s="275"/>
      <c r="L386" s="276"/>
      <c r="M386" s="276"/>
      <c r="N386" s="276"/>
      <c r="O386" s="276"/>
      <c r="P386" s="276"/>
      <c r="Q386" s="276"/>
      <c r="R386" s="276"/>
      <c r="S386" s="276"/>
      <c r="T386" s="275"/>
      <c r="U386" s="275"/>
      <c r="V386" s="275"/>
      <c r="W386" s="275"/>
      <c r="X386" s="275"/>
      <c r="Y386" s="275"/>
      <c r="Z386" s="275"/>
      <c r="AA386" s="275"/>
    </row>
    <row r="387" spans="1:27" ht="12.75" customHeight="1" x14ac:dyDescent="0.3">
      <c r="A387" s="280"/>
      <c r="B387" s="281">
        <v>2022</v>
      </c>
      <c r="C387" s="277" t="s">
        <v>4055</v>
      </c>
      <c r="D387" s="278" t="s">
        <v>4056</v>
      </c>
      <c r="E387" s="278" t="s">
        <v>4057</v>
      </c>
      <c r="F387" s="278" t="s">
        <v>1901</v>
      </c>
      <c r="G387" s="278" t="s">
        <v>4058</v>
      </c>
      <c r="H387" s="278" t="s">
        <v>27</v>
      </c>
      <c r="I387" s="278" t="s">
        <v>4059</v>
      </c>
      <c r="J387" s="279" t="s">
        <v>4060</v>
      </c>
      <c r="K387" s="275"/>
      <c r="L387" s="276"/>
      <c r="M387" s="276"/>
      <c r="N387" s="276"/>
      <c r="O387" s="276"/>
      <c r="P387" s="276"/>
      <c r="Q387" s="276"/>
      <c r="R387" s="276"/>
      <c r="S387" s="276"/>
      <c r="T387" s="275"/>
      <c r="U387" s="275"/>
      <c r="V387" s="275"/>
      <c r="W387" s="275"/>
      <c r="X387" s="275"/>
      <c r="Y387" s="275"/>
      <c r="Z387" s="275"/>
      <c r="AA387" s="275"/>
    </row>
    <row r="388" spans="1:27" ht="12.75" customHeight="1" x14ac:dyDescent="0.3">
      <c r="A388" s="262" t="s">
        <v>9</v>
      </c>
      <c r="B388" s="235" t="s">
        <v>11</v>
      </c>
      <c r="C388" s="566" t="s">
        <v>4061</v>
      </c>
      <c r="D388" s="567" t="s">
        <v>4062</v>
      </c>
      <c r="E388" s="567" t="s">
        <v>4063</v>
      </c>
      <c r="F388" s="567" t="s">
        <v>4064</v>
      </c>
      <c r="G388" s="567" t="s">
        <v>4065</v>
      </c>
      <c r="H388" s="567" t="s">
        <v>4066</v>
      </c>
      <c r="I388" s="567" t="s">
        <v>4067</v>
      </c>
      <c r="J388" s="568" t="s">
        <v>4068</v>
      </c>
      <c r="K388" s="256"/>
      <c r="L388" s="266"/>
      <c r="M388" s="266"/>
      <c r="N388" s="266"/>
      <c r="O388" s="266"/>
      <c r="P388" s="266"/>
      <c r="Q388" s="266"/>
      <c r="R388" s="266"/>
      <c r="S388" s="266"/>
      <c r="T388" s="255"/>
      <c r="U388" s="255"/>
      <c r="V388" s="255"/>
      <c r="W388" s="255"/>
      <c r="X388" s="255"/>
      <c r="Y388" s="255"/>
      <c r="Z388" s="255"/>
      <c r="AA388" s="255"/>
    </row>
    <row r="389" spans="1:27" ht="12.75" customHeight="1" x14ac:dyDescent="0.3">
      <c r="A389" s="267"/>
      <c r="B389" s="236" t="s">
        <v>10</v>
      </c>
      <c r="C389" s="569" t="s">
        <v>4069</v>
      </c>
      <c r="D389" s="570" t="s">
        <v>4070</v>
      </c>
      <c r="E389" s="570" t="s">
        <v>4071</v>
      </c>
      <c r="F389" s="570" t="s">
        <v>4072</v>
      </c>
      <c r="G389" s="570" t="s">
        <v>4073</v>
      </c>
      <c r="H389" s="570" t="s">
        <v>4074</v>
      </c>
      <c r="I389" s="570" t="s">
        <v>4075</v>
      </c>
      <c r="J389" s="571" t="s">
        <v>4076</v>
      </c>
      <c r="K389" s="256"/>
      <c r="L389" s="266"/>
      <c r="M389" s="266"/>
      <c r="N389" s="266"/>
      <c r="O389" s="266"/>
      <c r="P389" s="266"/>
      <c r="Q389" s="266"/>
      <c r="R389" s="266"/>
      <c r="S389" s="266"/>
      <c r="T389" s="255"/>
      <c r="U389" s="255"/>
      <c r="V389" s="255"/>
      <c r="W389" s="255"/>
      <c r="X389" s="255"/>
      <c r="Y389" s="255"/>
      <c r="Z389" s="255"/>
      <c r="AA389" s="255"/>
    </row>
    <row r="390" spans="1:27" ht="12.75" customHeight="1" x14ac:dyDescent="0.3">
      <c r="A390" s="267"/>
      <c r="B390" s="237" t="s">
        <v>8</v>
      </c>
      <c r="C390" s="569" t="s">
        <v>4077</v>
      </c>
      <c r="D390" s="570" t="s">
        <v>4078</v>
      </c>
      <c r="E390" s="570" t="s">
        <v>4079</v>
      </c>
      <c r="F390" s="570" t="s">
        <v>4080</v>
      </c>
      <c r="G390" s="570" t="s">
        <v>4081</v>
      </c>
      <c r="H390" s="570" t="s">
        <v>4082</v>
      </c>
      <c r="I390" s="570" t="s">
        <v>4083</v>
      </c>
      <c r="J390" s="571" t="s">
        <v>4084</v>
      </c>
      <c r="K390" s="256"/>
      <c r="L390" s="266"/>
      <c r="M390" s="266"/>
      <c r="N390" s="266"/>
      <c r="O390" s="266"/>
      <c r="P390" s="266"/>
      <c r="Q390" s="266"/>
      <c r="R390" s="266"/>
      <c r="S390" s="266"/>
      <c r="T390" s="255"/>
      <c r="U390" s="255"/>
      <c r="V390" s="255"/>
      <c r="W390" s="255"/>
      <c r="X390" s="255"/>
      <c r="Y390" s="255"/>
      <c r="Z390" s="255"/>
      <c r="AA390" s="255"/>
    </row>
    <row r="391" spans="1:27" ht="12.75" customHeight="1" x14ac:dyDescent="0.3">
      <c r="A391" s="267"/>
      <c r="B391" s="238">
        <v>2021</v>
      </c>
      <c r="C391" s="569" t="s">
        <v>4085</v>
      </c>
      <c r="D391" s="570" t="s">
        <v>4086</v>
      </c>
      <c r="E391" s="570" t="s">
        <v>4087</v>
      </c>
      <c r="F391" s="570" t="s">
        <v>4088</v>
      </c>
      <c r="G391" s="570" t="s">
        <v>4089</v>
      </c>
      <c r="H391" s="570" t="s">
        <v>4090</v>
      </c>
      <c r="I391" s="570" t="s">
        <v>4091</v>
      </c>
      <c r="J391" s="571" t="s">
        <v>4092</v>
      </c>
      <c r="K391" s="256"/>
      <c r="L391" s="266"/>
      <c r="M391" s="266"/>
      <c r="N391" s="266"/>
      <c r="O391" s="266"/>
      <c r="P391" s="266"/>
      <c r="Q391" s="266"/>
      <c r="R391" s="266"/>
      <c r="S391" s="266"/>
      <c r="T391" s="255"/>
      <c r="U391" s="255"/>
      <c r="V391" s="255"/>
      <c r="W391" s="255"/>
      <c r="X391" s="255"/>
      <c r="Y391" s="255"/>
      <c r="Z391" s="255"/>
      <c r="AA391" s="255"/>
    </row>
    <row r="392" spans="1:27" ht="12.75" customHeight="1" x14ac:dyDescent="0.3">
      <c r="A392" s="267"/>
      <c r="B392" s="271">
        <v>2022</v>
      </c>
      <c r="C392" s="569" t="s">
        <v>4093</v>
      </c>
      <c r="D392" s="570" t="s">
        <v>4094</v>
      </c>
      <c r="E392" s="570" t="s">
        <v>4095</v>
      </c>
      <c r="F392" s="570" t="s">
        <v>2788</v>
      </c>
      <c r="G392" s="570" t="s">
        <v>4096</v>
      </c>
      <c r="H392" s="570" t="s">
        <v>4097</v>
      </c>
      <c r="I392" s="570" t="s">
        <v>4098</v>
      </c>
      <c r="J392" s="571" t="s">
        <v>4099</v>
      </c>
      <c r="K392" s="256"/>
      <c r="L392" s="266"/>
      <c r="M392" s="266"/>
      <c r="N392" s="266"/>
      <c r="O392" s="266"/>
      <c r="P392" s="266"/>
      <c r="Q392" s="266"/>
      <c r="R392" s="266"/>
      <c r="S392" s="266"/>
      <c r="T392" s="255"/>
      <c r="U392" s="255"/>
      <c r="V392" s="255"/>
      <c r="W392" s="255"/>
      <c r="X392" s="255"/>
      <c r="Y392" s="255"/>
      <c r="Z392" s="255"/>
      <c r="AA392" s="255"/>
    </row>
    <row r="393" spans="1:27" ht="12.75" customHeight="1" x14ac:dyDescent="0.3">
      <c r="A393" s="284" t="s">
        <v>132</v>
      </c>
      <c r="B393" s="246" t="s">
        <v>11</v>
      </c>
      <c r="C393" s="263" t="s">
        <v>4100</v>
      </c>
      <c r="D393" s="264" t="s">
        <v>4101</v>
      </c>
      <c r="E393" s="264" t="s">
        <v>2459</v>
      </c>
      <c r="F393" s="264" t="s">
        <v>2827</v>
      </c>
      <c r="G393" s="264" t="s">
        <v>4102</v>
      </c>
      <c r="H393" s="264" t="s">
        <v>4103</v>
      </c>
      <c r="I393" s="264" t="s">
        <v>2485</v>
      </c>
      <c r="J393" s="265" t="s">
        <v>4104</v>
      </c>
      <c r="K393" s="256"/>
      <c r="L393" s="266"/>
      <c r="M393" s="266"/>
      <c r="N393" s="266"/>
      <c r="O393" s="266"/>
      <c r="P393" s="266"/>
      <c r="Q393" s="266"/>
      <c r="R393" s="266"/>
      <c r="S393" s="266"/>
      <c r="T393" s="255"/>
      <c r="U393" s="255"/>
      <c r="V393" s="255"/>
      <c r="W393" s="255"/>
      <c r="X393" s="255"/>
      <c r="Y393" s="255"/>
      <c r="Z393" s="255"/>
      <c r="AA393" s="255"/>
    </row>
    <row r="394" spans="1:27" ht="12.75" customHeight="1" x14ac:dyDescent="0.3">
      <c r="A394" s="257"/>
      <c r="B394" s="243" t="s">
        <v>10</v>
      </c>
      <c r="C394" s="268" t="s">
        <v>4105</v>
      </c>
      <c r="D394" s="269" t="s">
        <v>4106</v>
      </c>
      <c r="E394" s="269" t="s">
        <v>1816</v>
      </c>
      <c r="F394" s="269" t="s">
        <v>2827</v>
      </c>
      <c r="G394" s="269" t="s">
        <v>4107</v>
      </c>
      <c r="H394" s="269" t="s">
        <v>4108</v>
      </c>
      <c r="I394" s="269" t="s">
        <v>4109</v>
      </c>
      <c r="J394" s="270" t="s">
        <v>4110</v>
      </c>
      <c r="K394" s="256"/>
      <c r="L394" s="266"/>
      <c r="M394" s="266"/>
      <c r="N394" s="266"/>
      <c r="O394" s="266"/>
      <c r="P394" s="266"/>
      <c r="Q394" s="266"/>
      <c r="R394" s="266"/>
      <c r="S394" s="266"/>
      <c r="T394" s="255"/>
      <c r="U394" s="255"/>
      <c r="V394" s="255"/>
      <c r="W394" s="255"/>
      <c r="X394" s="255"/>
      <c r="Y394" s="255"/>
      <c r="Z394" s="255"/>
      <c r="AA394" s="255"/>
    </row>
    <row r="395" spans="1:27" ht="12.75" customHeight="1" x14ac:dyDescent="0.3">
      <c r="A395" s="257"/>
      <c r="B395" s="244" t="s">
        <v>8</v>
      </c>
      <c r="C395" s="268" t="s">
        <v>4111</v>
      </c>
      <c r="D395" s="269" t="s">
        <v>4112</v>
      </c>
      <c r="E395" s="269" t="s">
        <v>68</v>
      </c>
      <c r="F395" s="269" t="s">
        <v>68</v>
      </c>
      <c r="G395" s="269" t="s">
        <v>68</v>
      </c>
      <c r="H395" s="269" t="s">
        <v>68</v>
      </c>
      <c r="I395" s="269" t="s">
        <v>4113</v>
      </c>
      <c r="J395" s="270" t="s">
        <v>4114</v>
      </c>
      <c r="K395" s="256"/>
      <c r="L395" s="266"/>
      <c r="M395" s="266"/>
      <c r="N395" s="266"/>
      <c r="O395" s="266"/>
      <c r="P395" s="266"/>
      <c r="Q395" s="266"/>
      <c r="R395" s="266"/>
      <c r="S395" s="266"/>
      <c r="T395" s="255"/>
      <c r="U395" s="255"/>
      <c r="V395" s="255"/>
      <c r="W395" s="255"/>
      <c r="X395" s="255"/>
      <c r="Y395" s="255"/>
      <c r="Z395" s="255"/>
      <c r="AA395" s="255"/>
    </row>
    <row r="396" spans="1:27" ht="12.75" customHeight="1" x14ac:dyDescent="0.3">
      <c r="A396" s="257"/>
      <c r="B396" s="245">
        <v>2021</v>
      </c>
      <c r="C396" s="268" t="s">
        <v>2638</v>
      </c>
      <c r="D396" s="269" t="s">
        <v>4115</v>
      </c>
      <c r="E396" s="269" t="s">
        <v>67</v>
      </c>
      <c r="F396" s="269" t="s">
        <v>67</v>
      </c>
      <c r="G396" s="269" t="s">
        <v>68</v>
      </c>
      <c r="H396" s="269" t="s">
        <v>67</v>
      </c>
      <c r="I396" s="269" t="s">
        <v>4116</v>
      </c>
      <c r="J396" s="270" t="s">
        <v>4117</v>
      </c>
      <c r="K396" s="256"/>
      <c r="L396" s="266"/>
      <c r="M396" s="266"/>
      <c r="N396" s="266"/>
      <c r="O396" s="266"/>
      <c r="P396" s="266"/>
      <c r="Q396" s="266"/>
      <c r="R396" s="266"/>
      <c r="S396" s="266"/>
      <c r="T396" s="255"/>
      <c r="U396" s="255"/>
      <c r="V396" s="255"/>
      <c r="W396" s="255"/>
      <c r="X396" s="255"/>
      <c r="Y396" s="255"/>
      <c r="Z396" s="255"/>
      <c r="AA396" s="255"/>
    </row>
    <row r="397" spans="1:27" ht="12.75" customHeight="1" x14ac:dyDescent="0.3">
      <c r="A397" s="257"/>
      <c r="B397" s="285">
        <v>2022</v>
      </c>
      <c r="C397" s="268" t="s">
        <v>4118</v>
      </c>
      <c r="D397" s="269" t="s">
        <v>4119</v>
      </c>
      <c r="E397" s="269" t="s">
        <v>67</v>
      </c>
      <c r="F397" s="269" t="s">
        <v>67</v>
      </c>
      <c r="G397" s="269" t="s">
        <v>68</v>
      </c>
      <c r="H397" s="269" t="s">
        <v>68</v>
      </c>
      <c r="I397" s="269" t="s">
        <v>4120</v>
      </c>
      <c r="J397" s="270" t="s">
        <v>4121</v>
      </c>
      <c r="K397" s="256"/>
      <c r="L397" s="266"/>
      <c r="M397" s="266"/>
      <c r="N397" s="266"/>
      <c r="O397" s="266"/>
      <c r="P397" s="266"/>
      <c r="Q397" s="266"/>
      <c r="R397" s="266"/>
      <c r="S397" s="266"/>
      <c r="T397" s="255"/>
      <c r="U397" s="255"/>
      <c r="V397" s="255"/>
      <c r="W397" s="255"/>
      <c r="X397" s="255"/>
      <c r="Y397" s="255"/>
      <c r="Z397" s="255"/>
      <c r="AA397" s="255"/>
    </row>
    <row r="398" spans="1:27" ht="12.75" customHeight="1" x14ac:dyDescent="0.3">
      <c r="A398" s="284" t="s">
        <v>4321</v>
      </c>
      <c r="B398" s="246" t="s">
        <v>11</v>
      </c>
      <c r="C398" s="263" t="s">
        <v>4122</v>
      </c>
      <c r="D398" s="264" t="s">
        <v>4123</v>
      </c>
      <c r="E398" s="264" t="s">
        <v>4124</v>
      </c>
      <c r="F398" s="264" t="s">
        <v>3807</v>
      </c>
      <c r="G398" s="264" t="s">
        <v>4125</v>
      </c>
      <c r="H398" s="264" t="s">
        <v>4126</v>
      </c>
      <c r="I398" s="264" t="s">
        <v>4127</v>
      </c>
      <c r="J398" s="265" t="s">
        <v>4128</v>
      </c>
      <c r="K398" s="256"/>
      <c r="L398" s="266"/>
      <c r="M398" s="266"/>
      <c r="N398" s="266"/>
      <c r="O398" s="266"/>
      <c r="P398" s="266"/>
      <c r="Q398" s="266"/>
      <c r="R398" s="266"/>
      <c r="S398" s="266"/>
      <c r="T398" s="255"/>
      <c r="U398" s="255"/>
      <c r="V398" s="255"/>
      <c r="W398" s="255"/>
      <c r="X398" s="255"/>
      <c r="Y398" s="255"/>
      <c r="Z398" s="255"/>
      <c r="AA398" s="255"/>
    </row>
    <row r="399" spans="1:27" ht="12.75" customHeight="1" x14ac:dyDescent="0.3">
      <c r="A399" s="257"/>
      <c r="B399" s="243" t="s">
        <v>10</v>
      </c>
      <c r="C399" s="268" t="s">
        <v>4129</v>
      </c>
      <c r="D399" s="269" t="s">
        <v>4130</v>
      </c>
      <c r="E399" s="269" t="s">
        <v>4131</v>
      </c>
      <c r="F399" s="269" t="s">
        <v>3605</v>
      </c>
      <c r="G399" s="269" t="s">
        <v>4132</v>
      </c>
      <c r="H399" s="269" t="s">
        <v>4133</v>
      </c>
      <c r="I399" s="269" t="s">
        <v>4134</v>
      </c>
      <c r="J399" s="270" t="s">
        <v>4135</v>
      </c>
      <c r="K399" s="256"/>
      <c r="L399" s="266"/>
      <c r="M399" s="266"/>
      <c r="N399" s="266"/>
      <c r="O399" s="266"/>
      <c r="P399" s="266"/>
      <c r="Q399" s="266"/>
      <c r="R399" s="266"/>
      <c r="S399" s="266"/>
      <c r="T399" s="255"/>
      <c r="U399" s="255"/>
      <c r="V399" s="255"/>
      <c r="W399" s="255"/>
      <c r="X399" s="255"/>
      <c r="Y399" s="255"/>
      <c r="Z399" s="255"/>
      <c r="AA399" s="255"/>
    </row>
    <row r="400" spans="1:27" ht="12.75" customHeight="1" x14ac:dyDescent="0.3">
      <c r="A400" s="257"/>
      <c r="B400" s="244" t="s">
        <v>8</v>
      </c>
      <c r="C400" s="268" t="s">
        <v>4136</v>
      </c>
      <c r="D400" s="269" t="s">
        <v>4137</v>
      </c>
      <c r="E400" s="269" t="s">
        <v>4138</v>
      </c>
      <c r="F400" s="269" t="s">
        <v>2244</v>
      </c>
      <c r="G400" s="269" t="s">
        <v>4139</v>
      </c>
      <c r="H400" s="269" t="s">
        <v>4140</v>
      </c>
      <c r="I400" s="269" t="s">
        <v>1768</v>
      </c>
      <c r="J400" s="270" t="s">
        <v>3439</v>
      </c>
      <c r="K400" s="256"/>
      <c r="L400" s="266"/>
      <c r="M400" s="266"/>
      <c r="N400" s="266"/>
      <c r="O400" s="266"/>
      <c r="P400" s="266"/>
      <c r="Q400" s="266"/>
      <c r="R400" s="266"/>
      <c r="S400" s="266"/>
      <c r="T400" s="255"/>
      <c r="U400" s="255"/>
      <c r="V400" s="255"/>
      <c r="W400" s="255"/>
      <c r="X400" s="255"/>
      <c r="Y400" s="255"/>
      <c r="Z400" s="255"/>
      <c r="AA400" s="255"/>
    </row>
    <row r="401" spans="1:27" ht="12.75" customHeight="1" x14ac:dyDescent="0.3">
      <c r="A401" s="257"/>
      <c r="B401" s="245">
        <v>2021</v>
      </c>
      <c r="C401" s="268" t="s">
        <v>4141</v>
      </c>
      <c r="D401" s="269" t="s">
        <v>4142</v>
      </c>
      <c r="E401" s="269" t="s">
        <v>4143</v>
      </c>
      <c r="F401" s="269" t="s">
        <v>4144</v>
      </c>
      <c r="G401" s="269" t="s">
        <v>4145</v>
      </c>
      <c r="H401" s="269" t="s">
        <v>4146</v>
      </c>
      <c r="I401" s="269" t="s">
        <v>4147</v>
      </c>
      <c r="J401" s="270" t="s">
        <v>4148</v>
      </c>
      <c r="K401" s="256"/>
      <c r="L401" s="266"/>
      <c r="M401" s="266"/>
      <c r="N401" s="266"/>
      <c r="O401" s="266"/>
      <c r="P401" s="266"/>
      <c r="Q401" s="266"/>
      <c r="R401" s="266"/>
      <c r="S401" s="266"/>
      <c r="T401" s="255"/>
      <c r="U401" s="255"/>
      <c r="V401" s="255"/>
      <c r="W401" s="255"/>
      <c r="X401" s="255"/>
      <c r="Y401" s="255"/>
      <c r="Z401" s="255"/>
      <c r="AA401" s="255"/>
    </row>
    <row r="402" spans="1:27" ht="12.75" customHeight="1" x14ac:dyDescent="0.3">
      <c r="A402" s="257"/>
      <c r="B402" s="285">
        <v>2022</v>
      </c>
      <c r="C402" s="268" t="s">
        <v>4149</v>
      </c>
      <c r="D402" s="269" t="s">
        <v>4150</v>
      </c>
      <c r="E402" s="269" t="s">
        <v>4151</v>
      </c>
      <c r="F402" s="269" t="s">
        <v>2379</v>
      </c>
      <c r="G402" s="269" t="s">
        <v>4152</v>
      </c>
      <c r="H402" s="269" t="s">
        <v>4153</v>
      </c>
      <c r="I402" s="269" t="s">
        <v>4154</v>
      </c>
      <c r="J402" s="270" t="s">
        <v>4155</v>
      </c>
      <c r="K402" s="256"/>
      <c r="L402" s="266"/>
      <c r="M402" s="266"/>
      <c r="N402" s="266"/>
      <c r="O402" s="266"/>
      <c r="P402" s="266"/>
      <c r="Q402" s="266"/>
      <c r="R402" s="266"/>
      <c r="S402" s="266"/>
      <c r="T402" s="255"/>
      <c r="U402" s="255"/>
      <c r="V402" s="255"/>
      <c r="W402" s="255"/>
      <c r="X402" s="255"/>
      <c r="Y402" s="255"/>
      <c r="Z402" s="255"/>
      <c r="AA402" s="255"/>
    </row>
    <row r="403" spans="1:27" ht="12.75" customHeight="1" x14ac:dyDescent="0.3">
      <c r="A403" s="284" t="s">
        <v>134</v>
      </c>
      <c r="B403" s="246" t="s">
        <v>11</v>
      </c>
      <c r="C403" s="263" t="s">
        <v>4156</v>
      </c>
      <c r="D403" s="264" t="s">
        <v>2516</v>
      </c>
      <c r="E403" s="264" t="s">
        <v>4157</v>
      </c>
      <c r="F403" s="264" t="s">
        <v>2354</v>
      </c>
      <c r="G403" s="264" t="s">
        <v>4158</v>
      </c>
      <c r="H403" s="264" t="s">
        <v>4159</v>
      </c>
      <c r="I403" s="264" t="s">
        <v>4160</v>
      </c>
      <c r="J403" s="265" t="s">
        <v>4161</v>
      </c>
      <c r="K403" s="256"/>
      <c r="L403" s="266"/>
      <c r="M403" s="266"/>
      <c r="N403" s="266"/>
      <c r="O403" s="266"/>
      <c r="P403" s="266"/>
      <c r="Q403" s="266"/>
      <c r="R403" s="266"/>
      <c r="S403" s="266"/>
      <c r="T403" s="255"/>
      <c r="U403" s="255"/>
      <c r="V403" s="255"/>
      <c r="W403" s="255"/>
      <c r="X403" s="255"/>
      <c r="Y403" s="255"/>
      <c r="Z403" s="255"/>
      <c r="AA403" s="255"/>
    </row>
    <row r="404" spans="1:27" ht="12.75" customHeight="1" x14ac:dyDescent="0.3">
      <c r="A404" s="257"/>
      <c r="B404" s="243" t="s">
        <v>10</v>
      </c>
      <c r="C404" s="268" t="s">
        <v>4162</v>
      </c>
      <c r="D404" s="269" t="s">
        <v>4163</v>
      </c>
      <c r="E404" s="269" t="s">
        <v>4164</v>
      </c>
      <c r="F404" s="269" t="s">
        <v>4165</v>
      </c>
      <c r="G404" s="269" t="s">
        <v>4166</v>
      </c>
      <c r="H404" s="269" t="s">
        <v>4167</v>
      </c>
      <c r="I404" s="269" t="s">
        <v>4168</v>
      </c>
      <c r="J404" s="270" t="s">
        <v>2194</v>
      </c>
      <c r="K404" s="256"/>
      <c r="L404" s="266"/>
      <c r="M404" s="266"/>
      <c r="N404" s="266"/>
      <c r="O404" s="266"/>
      <c r="P404" s="266"/>
      <c r="Q404" s="266"/>
      <c r="R404" s="266"/>
      <c r="S404" s="266"/>
      <c r="T404" s="255"/>
      <c r="U404" s="255"/>
      <c r="V404" s="255"/>
      <c r="W404" s="255"/>
      <c r="X404" s="255"/>
      <c r="Y404" s="255"/>
      <c r="Z404" s="255"/>
      <c r="AA404" s="255"/>
    </row>
    <row r="405" spans="1:27" ht="12.75" customHeight="1" x14ac:dyDescent="0.3">
      <c r="A405" s="257"/>
      <c r="B405" s="244" t="s">
        <v>8</v>
      </c>
      <c r="C405" s="268" t="s">
        <v>4169</v>
      </c>
      <c r="D405" s="269" t="s">
        <v>4170</v>
      </c>
      <c r="E405" s="269" t="s">
        <v>4171</v>
      </c>
      <c r="F405" s="269" t="s">
        <v>1855</v>
      </c>
      <c r="G405" s="269" t="s">
        <v>4172</v>
      </c>
      <c r="H405" s="269" t="s">
        <v>4173</v>
      </c>
      <c r="I405" s="269" t="s">
        <v>4174</v>
      </c>
      <c r="J405" s="270" t="s">
        <v>4175</v>
      </c>
      <c r="K405" s="256"/>
      <c r="L405" s="266"/>
      <c r="M405" s="266"/>
      <c r="N405" s="266"/>
      <c r="O405" s="266"/>
      <c r="P405" s="266"/>
      <c r="Q405" s="266"/>
      <c r="R405" s="266"/>
      <c r="S405" s="266"/>
      <c r="T405" s="255"/>
      <c r="U405" s="255"/>
      <c r="V405" s="255"/>
      <c r="W405" s="255"/>
      <c r="X405" s="255"/>
      <c r="Y405" s="255"/>
      <c r="Z405" s="255"/>
      <c r="AA405" s="255"/>
    </row>
    <row r="406" spans="1:27" ht="12.75" customHeight="1" x14ac:dyDescent="0.3">
      <c r="A406" s="257"/>
      <c r="B406" s="245">
        <v>2021</v>
      </c>
      <c r="C406" s="268" t="s">
        <v>4176</v>
      </c>
      <c r="D406" s="269" t="s">
        <v>4177</v>
      </c>
      <c r="E406" s="269" t="s">
        <v>4178</v>
      </c>
      <c r="F406" s="269" t="s">
        <v>4179</v>
      </c>
      <c r="G406" s="269" t="s">
        <v>4180</v>
      </c>
      <c r="H406" s="269" t="s">
        <v>4181</v>
      </c>
      <c r="I406" s="269" t="s">
        <v>4182</v>
      </c>
      <c r="J406" s="270" t="s">
        <v>3212</v>
      </c>
      <c r="K406" s="256"/>
      <c r="L406" s="266"/>
      <c r="M406" s="266"/>
      <c r="N406" s="266"/>
      <c r="O406" s="266"/>
      <c r="P406" s="266"/>
      <c r="Q406" s="266"/>
      <c r="R406" s="266"/>
      <c r="S406" s="266"/>
      <c r="T406" s="255"/>
      <c r="U406" s="255"/>
      <c r="V406" s="255"/>
      <c r="W406" s="255"/>
      <c r="X406" s="255"/>
      <c r="Y406" s="255"/>
      <c r="Z406" s="255"/>
      <c r="AA406" s="255"/>
    </row>
    <row r="407" spans="1:27" ht="12.75" customHeight="1" x14ac:dyDescent="0.3">
      <c r="A407" s="257"/>
      <c r="B407" s="285">
        <v>2022</v>
      </c>
      <c r="C407" s="268" t="s">
        <v>4183</v>
      </c>
      <c r="D407" s="269" t="s">
        <v>4184</v>
      </c>
      <c r="E407" s="269" t="s">
        <v>4185</v>
      </c>
      <c r="F407" s="269" t="s">
        <v>3129</v>
      </c>
      <c r="G407" s="269" t="s">
        <v>4186</v>
      </c>
      <c r="H407" s="269" t="s">
        <v>3846</v>
      </c>
      <c r="I407" s="269" t="s">
        <v>4187</v>
      </c>
      <c r="J407" s="270" t="s">
        <v>4188</v>
      </c>
      <c r="K407" s="256"/>
      <c r="L407" s="266"/>
      <c r="M407" s="266"/>
      <c r="N407" s="266"/>
      <c r="O407" s="266"/>
      <c r="P407" s="266"/>
      <c r="Q407" s="266"/>
      <c r="R407" s="266"/>
      <c r="S407" s="266"/>
      <c r="T407" s="255"/>
      <c r="U407" s="255"/>
      <c r="V407" s="255"/>
      <c r="W407" s="255"/>
      <c r="X407" s="255"/>
      <c r="Y407" s="255"/>
      <c r="Z407" s="255"/>
      <c r="AA407" s="255"/>
    </row>
    <row r="408" spans="1:27" ht="12.75" customHeight="1" x14ac:dyDescent="0.3">
      <c r="A408" s="284" t="s">
        <v>135</v>
      </c>
      <c r="B408" s="246" t="s">
        <v>11</v>
      </c>
      <c r="C408" s="263" t="s">
        <v>4189</v>
      </c>
      <c r="D408" s="264" t="s">
        <v>4190</v>
      </c>
      <c r="E408" s="264" t="s">
        <v>4191</v>
      </c>
      <c r="F408" s="264" t="s">
        <v>4192</v>
      </c>
      <c r="G408" s="264" t="s">
        <v>4193</v>
      </c>
      <c r="H408" s="264" t="s">
        <v>4194</v>
      </c>
      <c r="I408" s="264" t="s">
        <v>4195</v>
      </c>
      <c r="J408" s="265" t="s">
        <v>4196</v>
      </c>
      <c r="K408" s="256"/>
      <c r="L408" s="266"/>
      <c r="M408" s="266"/>
      <c r="N408" s="266"/>
      <c r="O408" s="266"/>
      <c r="P408" s="266"/>
      <c r="Q408" s="266"/>
      <c r="R408" s="266"/>
      <c r="S408" s="266"/>
      <c r="T408" s="255"/>
      <c r="U408" s="255"/>
      <c r="V408" s="255"/>
      <c r="W408" s="255"/>
      <c r="X408" s="255"/>
      <c r="Y408" s="255"/>
      <c r="Z408" s="255"/>
      <c r="AA408" s="255"/>
    </row>
    <row r="409" spans="1:27" ht="12.75" customHeight="1" x14ac:dyDescent="0.3">
      <c r="A409" s="257"/>
      <c r="B409" s="243" t="s">
        <v>10</v>
      </c>
      <c r="C409" s="268" t="s">
        <v>4197</v>
      </c>
      <c r="D409" s="269" t="s">
        <v>4198</v>
      </c>
      <c r="E409" s="269" t="s">
        <v>4199</v>
      </c>
      <c r="F409" s="269" t="s">
        <v>3562</v>
      </c>
      <c r="G409" s="269" t="s">
        <v>4193</v>
      </c>
      <c r="H409" s="269" t="s">
        <v>4194</v>
      </c>
      <c r="I409" s="269" t="s">
        <v>4200</v>
      </c>
      <c r="J409" s="270" t="s">
        <v>4201</v>
      </c>
      <c r="K409" s="256"/>
      <c r="L409" s="266"/>
      <c r="M409" s="266"/>
      <c r="N409" s="266"/>
      <c r="O409" s="266"/>
      <c r="P409" s="266"/>
      <c r="Q409" s="266"/>
      <c r="R409" s="266"/>
      <c r="S409" s="266"/>
      <c r="T409" s="255"/>
      <c r="U409" s="255"/>
      <c r="V409" s="255"/>
      <c r="W409" s="255"/>
      <c r="X409" s="255"/>
      <c r="Y409" s="255"/>
      <c r="Z409" s="255"/>
      <c r="AA409" s="255"/>
    </row>
    <row r="410" spans="1:27" ht="12.75" customHeight="1" x14ac:dyDescent="0.3">
      <c r="A410" s="257"/>
      <c r="B410" s="244" t="s">
        <v>8</v>
      </c>
      <c r="C410" s="268" t="s">
        <v>4202</v>
      </c>
      <c r="D410" s="269" t="s">
        <v>4203</v>
      </c>
      <c r="E410" s="269" t="s">
        <v>2800</v>
      </c>
      <c r="F410" s="269" t="s">
        <v>3124</v>
      </c>
      <c r="G410" s="269" t="s">
        <v>68</v>
      </c>
      <c r="H410" s="269" t="s">
        <v>68</v>
      </c>
      <c r="I410" s="269" t="s">
        <v>4204</v>
      </c>
      <c r="J410" s="270" t="s">
        <v>4205</v>
      </c>
      <c r="K410" s="256"/>
      <c r="L410" s="266"/>
      <c r="M410" s="266"/>
      <c r="N410" s="266"/>
      <c r="O410" s="266"/>
      <c r="P410" s="266"/>
      <c r="Q410" s="266"/>
      <c r="R410" s="266"/>
      <c r="S410" s="266"/>
      <c r="T410" s="255"/>
      <c r="U410" s="255"/>
      <c r="V410" s="255"/>
      <c r="W410" s="255"/>
      <c r="X410" s="255"/>
      <c r="Y410" s="255"/>
      <c r="Z410" s="255"/>
      <c r="AA410" s="255"/>
    </row>
    <row r="411" spans="1:27" ht="12.75" customHeight="1" x14ac:dyDescent="0.3">
      <c r="A411" s="257"/>
      <c r="B411" s="245">
        <v>2021</v>
      </c>
      <c r="C411" s="268" t="s">
        <v>4206</v>
      </c>
      <c r="D411" s="269" t="s">
        <v>4207</v>
      </c>
      <c r="E411" s="269" t="s">
        <v>3242</v>
      </c>
      <c r="F411" s="269" t="s">
        <v>3217</v>
      </c>
      <c r="G411" s="269" t="s">
        <v>68</v>
      </c>
      <c r="H411" s="269" t="s">
        <v>68</v>
      </c>
      <c r="I411" s="269" t="s">
        <v>4208</v>
      </c>
      <c r="J411" s="270" t="s">
        <v>4032</v>
      </c>
      <c r="K411" s="256"/>
      <c r="L411" s="266"/>
      <c r="M411" s="266"/>
      <c r="N411" s="266"/>
      <c r="O411" s="266"/>
      <c r="P411" s="266"/>
      <c r="Q411" s="266"/>
      <c r="R411" s="266"/>
      <c r="S411" s="266"/>
      <c r="T411" s="255"/>
      <c r="U411" s="255"/>
      <c r="V411" s="255"/>
      <c r="W411" s="255"/>
      <c r="X411" s="255"/>
      <c r="Y411" s="255"/>
      <c r="Z411" s="255"/>
      <c r="AA411" s="255"/>
    </row>
    <row r="412" spans="1:27" ht="12.75" customHeight="1" x14ac:dyDescent="0.3">
      <c r="A412" s="257"/>
      <c r="B412" s="285">
        <v>2022</v>
      </c>
      <c r="C412" s="268" t="s">
        <v>4209</v>
      </c>
      <c r="D412" s="269" t="s">
        <v>4113</v>
      </c>
      <c r="E412" s="269" t="s">
        <v>4210</v>
      </c>
      <c r="F412" s="269" t="s">
        <v>3001</v>
      </c>
      <c r="G412" s="269" t="s">
        <v>68</v>
      </c>
      <c r="H412" s="269" t="s">
        <v>68</v>
      </c>
      <c r="I412" s="269" t="s">
        <v>4211</v>
      </c>
      <c r="J412" s="270" t="s">
        <v>3098</v>
      </c>
      <c r="K412" s="256"/>
      <c r="L412" s="266"/>
      <c r="M412" s="266"/>
      <c r="N412" s="266"/>
      <c r="O412" s="266"/>
      <c r="P412" s="266"/>
      <c r="Q412" s="266"/>
      <c r="R412" s="266"/>
      <c r="S412" s="266"/>
      <c r="T412" s="255"/>
      <c r="U412" s="255"/>
      <c r="V412" s="255"/>
      <c r="W412" s="255"/>
      <c r="X412" s="255"/>
      <c r="Y412" s="255"/>
      <c r="Z412" s="255"/>
      <c r="AA412" s="255"/>
    </row>
    <row r="413" spans="1:27" ht="12.75" customHeight="1" x14ac:dyDescent="0.3">
      <c r="A413" s="284" t="s">
        <v>136</v>
      </c>
      <c r="B413" s="246" t="s">
        <v>11</v>
      </c>
      <c r="C413" s="263" t="s">
        <v>4212</v>
      </c>
      <c r="D413" s="264" t="s">
        <v>4213</v>
      </c>
      <c r="E413" s="264" t="s">
        <v>4214</v>
      </c>
      <c r="F413" s="264" t="s">
        <v>4215</v>
      </c>
      <c r="G413" s="264" t="s">
        <v>4216</v>
      </c>
      <c r="H413" s="264" t="s">
        <v>4217</v>
      </c>
      <c r="I413" s="264" t="s">
        <v>2224</v>
      </c>
      <c r="J413" s="265" t="s">
        <v>4218</v>
      </c>
      <c r="K413" s="256"/>
      <c r="L413" s="266"/>
      <c r="M413" s="266"/>
      <c r="N413" s="266"/>
      <c r="O413" s="266"/>
      <c r="P413" s="266"/>
      <c r="Q413" s="266"/>
      <c r="R413" s="266"/>
      <c r="S413" s="266"/>
      <c r="T413" s="255"/>
      <c r="U413" s="255"/>
      <c r="V413" s="255"/>
      <c r="W413" s="255"/>
      <c r="X413" s="255"/>
      <c r="Y413" s="255"/>
      <c r="Z413" s="255"/>
      <c r="AA413" s="255"/>
    </row>
    <row r="414" spans="1:27" ht="12.75" customHeight="1" x14ac:dyDescent="0.3">
      <c r="A414" s="257"/>
      <c r="B414" s="243" t="s">
        <v>10</v>
      </c>
      <c r="C414" s="268" t="s">
        <v>4219</v>
      </c>
      <c r="D414" s="269" t="s">
        <v>4220</v>
      </c>
      <c r="E414" s="269" t="s">
        <v>4221</v>
      </c>
      <c r="F414" s="269" t="s">
        <v>2420</v>
      </c>
      <c r="G414" s="269" t="s">
        <v>4222</v>
      </c>
      <c r="H414" s="269" t="s">
        <v>4217</v>
      </c>
      <c r="I414" s="269" t="s">
        <v>4223</v>
      </c>
      <c r="J414" s="270" t="s">
        <v>1841</v>
      </c>
      <c r="K414" s="256"/>
      <c r="L414" s="266"/>
      <c r="M414" s="266"/>
      <c r="N414" s="266"/>
      <c r="O414" s="266"/>
      <c r="P414" s="266"/>
      <c r="Q414" s="266"/>
      <c r="R414" s="266"/>
      <c r="S414" s="266"/>
      <c r="T414" s="255"/>
      <c r="U414" s="255"/>
      <c r="V414" s="255"/>
      <c r="W414" s="255"/>
      <c r="X414" s="255"/>
      <c r="Y414" s="255"/>
      <c r="Z414" s="255"/>
      <c r="AA414" s="255"/>
    </row>
    <row r="415" spans="1:27" ht="12.75" customHeight="1" x14ac:dyDescent="0.3">
      <c r="A415" s="257"/>
      <c r="B415" s="244" t="s">
        <v>8</v>
      </c>
      <c r="C415" s="268" t="s">
        <v>4224</v>
      </c>
      <c r="D415" s="269" t="s">
        <v>4225</v>
      </c>
      <c r="E415" s="269" t="s">
        <v>68</v>
      </c>
      <c r="F415" s="269" t="s">
        <v>68</v>
      </c>
      <c r="G415" s="269" t="s">
        <v>4226</v>
      </c>
      <c r="H415" s="269" t="s">
        <v>3640</v>
      </c>
      <c r="I415" s="269" t="s">
        <v>3858</v>
      </c>
      <c r="J415" s="270" t="s">
        <v>2104</v>
      </c>
      <c r="K415" s="256"/>
      <c r="L415" s="266"/>
      <c r="M415" s="266"/>
      <c r="N415" s="266"/>
      <c r="O415" s="266"/>
      <c r="P415" s="266"/>
      <c r="Q415" s="266"/>
      <c r="R415" s="266"/>
      <c r="S415" s="266"/>
      <c r="T415" s="255"/>
      <c r="U415" s="255"/>
      <c r="V415" s="255"/>
      <c r="W415" s="255"/>
      <c r="X415" s="255"/>
      <c r="Y415" s="255"/>
      <c r="Z415" s="255"/>
      <c r="AA415" s="255"/>
    </row>
    <row r="416" spans="1:27" ht="12.75" customHeight="1" x14ac:dyDescent="0.3">
      <c r="A416" s="257"/>
      <c r="B416" s="245">
        <v>2021</v>
      </c>
      <c r="C416" s="268" t="s">
        <v>4227</v>
      </c>
      <c r="D416" s="269" t="s">
        <v>3418</v>
      </c>
      <c r="E416" s="269" t="s">
        <v>3842</v>
      </c>
      <c r="F416" s="269" t="s">
        <v>2864</v>
      </c>
      <c r="G416" s="269" t="s">
        <v>4228</v>
      </c>
      <c r="H416" s="269" t="s">
        <v>68</v>
      </c>
      <c r="I416" s="269" t="s">
        <v>3316</v>
      </c>
      <c r="J416" s="270" t="s">
        <v>3799</v>
      </c>
      <c r="K416" s="256"/>
      <c r="L416" s="266"/>
      <c r="M416" s="266"/>
      <c r="N416" s="266"/>
      <c r="O416" s="266"/>
      <c r="P416" s="266"/>
      <c r="Q416" s="266"/>
      <c r="R416" s="266"/>
      <c r="S416" s="266"/>
      <c r="T416" s="255"/>
      <c r="U416" s="255"/>
      <c r="V416" s="255"/>
      <c r="W416" s="255"/>
      <c r="X416" s="255"/>
      <c r="Y416" s="255"/>
      <c r="Z416" s="255"/>
      <c r="AA416" s="255"/>
    </row>
    <row r="417" spans="1:27" ht="12.75" customHeight="1" x14ac:dyDescent="0.3">
      <c r="A417" s="257"/>
      <c r="B417" s="285">
        <v>2022</v>
      </c>
      <c r="C417" s="268" t="s">
        <v>4229</v>
      </c>
      <c r="D417" s="269" t="s">
        <v>4230</v>
      </c>
      <c r="E417" s="269" t="s">
        <v>2239</v>
      </c>
      <c r="F417" s="269" t="s">
        <v>2461</v>
      </c>
      <c r="G417" s="269" t="s">
        <v>4231</v>
      </c>
      <c r="H417" s="269" t="s">
        <v>2166</v>
      </c>
      <c r="I417" s="269" t="s">
        <v>3381</v>
      </c>
      <c r="J417" s="270" t="s">
        <v>3106</v>
      </c>
      <c r="K417" s="256"/>
      <c r="L417" s="266"/>
      <c r="M417" s="266"/>
      <c r="N417" s="266"/>
      <c r="O417" s="266"/>
      <c r="P417" s="266"/>
      <c r="Q417" s="266"/>
      <c r="R417" s="266"/>
      <c r="S417" s="266"/>
      <c r="T417" s="255"/>
      <c r="U417" s="255"/>
      <c r="V417" s="255"/>
      <c r="W417" s="255"/>
      <c r="X417" s="255"/>
      <c r="Y417" s="255"/>
      <c r="Z417" s="255"/>
      <c r="AA417" s="255"/>
    </row>
    <row r="418" spans="1:27" ht="12.75" customHeight="1" x14ac:dyDescent="0.3">
      <c r="A418" s="284" t="s">
        <v>137</v>
      </c>
      <c r="B418" s="246" t="s">
        <v>11</v>
      </c>
      <c r="C418" s="263" t="s">
        <v>28</v>
      </c>
      <c r="D418" s="264" t="s">
        <v>4232</v>
      </c>
      <c r="E418" s="264" t="s">
        <v>4233</v>
      </c>
      <c r="F418" s="264" t="s">
        <v>2848</v>
      </c>
      <c r="G418" s="264" t="s">
        <v>2936</v>
      </c>
      <c r="H418" s="264" t="s">
        <v>4234</v>
      </c>
      <c r="I418" s="264" t="s">
        <v>4235</v>
      </c>
      <c r="J418" s="265" t="s">
        <v>4236</v>
      </c>
      <c r="K418" s="256"/>
      <c r="L418" s="266"/>
      <c r="M418" s="266"/>
      <c r="N418" s="266"/>
      <c r="O418" s="266"/>
      <c r="P418" s="266"/>
      <c r="Q418" s="266"/>
      <c r="R418" s="266"/>
      <c r="S418" s="266"/>
      <c r="T418" s="255"/>
      <c r="U418" s="255"/>
      <c r="V418" s="255"/>
      <c r="W418" s="255"/>
      <c r="X418" s="255"/>
      <c r="Y418" s="255"/>
      <c r="Z418" s="255"/>
      <c r="AA418" s="255"/>
    </row>
    <row r="419" spans="1:27" ht="12.75" customHeight="1" x14ac:dyDescent="0.3">
      <c r="A419" s="257"/>
      <c r="B419" s="243" t="s">
        <v>10</v>
      </c>
      <c r="C419" s="268" t="s">
        <v>4237</v>
      </c>
      <c r="D419" s="269" t="s">
        <v>4238</v>
      </c>
      <c r="E419" s="269" t="s">
        <v>4239</v>
      </c>
      <c r="F419" s="269" t="s">
        <v>4240</v>
      </c>
      <c r="G419" s="269" t="s">
        <v>2936</v>
      </c>
      <c r="H419" s="269" t="s">
        <v>4234</v>
      </c>
      <c r="I419" s="269" t="s">
        <v>4154</v>
      </c>
      <c r="J419" s="270" t="s">
        <v>4241</v>
      </c>
      <c r="K419" s="256"/>
      <c r="L419" s="266"/>
      <c r="M419" s="266"/>
      <c r="N419" s="266"/>
      <c r="O419" s="266"/>
      <c r="P419" s="266"/>
      <c r="Q419" s="266"/>
      <c r="R419" s="266"/>
      <c r="S419" s="266"/>
      <c r="T419" s="255"/>
      <c r="U419" s="255"/>
      <c r="V419" s="255"/>
      <c r="W419" s="255"/>
      <c r="X419" s="255"/>
      <c r="Y419" s="255"/>
      <c r="Z419" s="255"/>
      <c r="AA419" s="255"/>
    </row>
    <row r="420" spans="1:27" ht="12.75" customHeight="1" x14ac:dyDescent="0.3">
      <c r="A420" s="257"/>
      <c r="B420" s="244" t="s">
        <v>8</v>
      </c>
      <c r="C420" s="268" t="s">
        <v>4242</v>
      </c>
      <c r="D420" s="269" t="s">
        <v>4243</v>
      </c>
      <c r="E420" s="269" t="s">
        <v>4244</v>
      </c>
      <c r="F420" s="269" t="s">
        <v>4245</v>
      </c>
      <c r="G420" s="269" t="s">
        <v>4246</v>
      </c>
      <c r="H420" s="269" t="s">
        <v>2938</v>
      </c>
      <c r="I420" s="269" t="s">
        <v>4247</v>
      </c>
      <c r="J420" s="270" t="s">
        <v>4248</v>
      </c>
      <c r="K420" s="256"/>
      <c r="L420" s="266"/>
      <c r="M420" s="266"/>
      <c r="N420" s="266"/>
      <c r="O420" s="266"/>
      <c r="P420" s="266"/>
      <c r="Q420" s="266"/>
      <c r="R420" s="266"/>
      <c r="S420" s="266"/>
      <c r="T420" s="255"/>
      <c r="U420" s="255"/>
      <c r="V420" s="255"/>
      <c r="W420" s="255"/>
      <c r="X420" s="255"/>
      <c r="Y420" s="255"/>
      <c r="Z420" s="255"/>
      <c r="AA420" s="255"/>
    </row>
    <row r="421" spans="1:27" ht="12.75" customHeight="1" x14ac:dyDescent="0.3">
      <c r="A421" s="257"/>
      <c r="B421" s="245">
        <v>2021</v>
      </c>
      <c r="C421" s="268" t="s">
        <v>4249</v>
      </c>
      <c r="D421" s="269" t="s">
        <v>4250</v>
      </c>
      <c r="E421" s="269" t="s">
        <v>3637</v>
      </c>
      <c r="F421" s="269" t="s">
        <v>3402</v>
      </c>
      <c r="G421" s="269" t="s">
        <v>2809</v>
      </c>
      <c r="H421" s="269" t="s">
        <v>2379</v>
      </c>
      <c r="I421" s="269" t="s">
        <v>4251</v>
      </c>
      <c r="J421" s="270" t="s">
        <v>4252</v>
      </c>
      <c r="K421" s="256"/>
      <c r="L421" s="266"/>
      <c r="M421" s="266"/>
      <c r="N421" s="266"/>
      <c r="O421" s="266"/>
      <c r="P421" s="266"/>
      <c r="Q421" s="266"/>
      <c r="R421" s="266"/>
      <c r="S421" s="266"/>
      <c r="T421" s="255"/>
      <c r="U421" s="255"/>
      <c r="V421" s="255"/>
      <c r="W421" s="255"/>
      <c r="X421" s="255"/>
      <c r="Y421" s="255"/>
      <c r="Z421" s="255"/>
      <c r="AA421" s="255"/>
    </row>
    <row r="422" spans="1:27" ht="12.75" customHeight="1" x14ac:dyDescent="0.3">
      <c r="A422" s="257"/>
      <c r="B422" s="285">
        <v>2022</v>
      </c>
      <c r="C422" s="268" t="s">
        <v>2011</v>
      </c>
      <c r="D422" s="269" t="s">
        <v>3177</v>
      </c>
      <c r="E422" s="269" t="s">
        <v>4253</v>
      </c>
      <c r="F422" s="269" t="s">
        <v>3422</v>
      </c>
      <c r="G422" s="269" t="s">
        <v>4254</v>
      </c>
      <c r="H422" s="269" t="s">
        <v>4255</v>
      </c>
      <c r="I422" s="269" t="s">
        <v>4256</v>
      </c>
      <c r="J422" s="270" t="s">
        <v>4257</v>
      </c>
      <c r="K422" s="256"/>
      <c r="L422" s="266"/>
      <c r="M422" s="266"/>
      <c r="N422" s="266"/>
      <c r="O422" s="266"/>
      <c r="P422" s="266"/>
      <c r="Q422" s="266"/>
      <c r="R422" s="266"/>
      <c r="S422" s="266"/>
      <c r="T422" s="255"/>
      <c r="U422" s="255"/>
      <c r="V422" s="255"/>
      <c r="W422" s="255"/>
      <c r="X422" s="255"/>
      <c r="Y422" s="255"/>
      <c r="Z422" s="255"/>
      <c r="AA422" s="255"/>
    </row>
    <row r="423" spans="1:27" ht="12.75" customHeight="1" x14ac:dyDescent="0.3">
      <c r="A423" s="284" t="s">
        <v>138</v>
      </c>
      <c r="B423" s="246" t="s">
        <v>11</v>
      </c>
      <c r="C423" s="263" t="s">
        <v>4258</v>
      </c>
      <c r="D423" s="264" t="s">
        <v>4259</v>
      </c>
      <c r="E423" s="264" t="s">
        <v>4260</v>
      </c>
      <c r="F423" s="264" t="s">
        <v>4261</v>
      </c>
      <c r="G423" s="264" t="s">
        <v>4262</v>
      </c>
      <c r="H423" s="264" t="s">
        <v>4263</v>
      </c>
      <c r="I423" s="264" t="s">
        <v>4264</v>
      </c>
      <c r="J423" s="265" t="s">
        <v>4265</v>
      </c>
      <c r="K423" s="256"/>
      <c r="L423" s="266"/>
      <c r="M423" s="266"/>
      <c r="N423" s="266"/>
      <c r="O423" s="266"/>
      <c r="P423" s="266"/>
      <c r="Q423" s="266"/>
      <c r="R423" s="266"/>
      <c r="S423" s="266"/>
      <c r="T423" s="255"/>
      <c r="U423" s="255"/>
      <c r="V423" s="255"/>
      <c r="W423" s="255"/>
      <c r="X423" s="255"/>
      <c r="Y423" s="255"/>
      <c r="Z423" s="255"/>
      <c r="AA423" s="255"/>
    </row>
    <row r="424" spans="1:27" ht="12.75" customHeight="1" x14ac:dyDescent="0.3">
      <c r="A424" s="257"/>
      <c r="B424" s="243" t="s">
        <v>10</v>
      </c>
      <c r="C424" s="268" t="s">
        <v>4266</v>
      </c>
      <c r="D424" s="269" t="s">
        <v>4267</v>
      </c>
      <c r="E424" s="269" t="s">
        <v>4268</v>
      </c>
      <c r="F424" s="269" t="s">
        <v>4269</v>
      </c>
      <c r="G424" s="269" t="s">
        <v>4270</v>
      </c>
      <c r="H424" s="269" t="s">
        <v>4271</v>
      </c>
      <c r="I424" s="269" t="s">
        <v>4272</v>
      </c>
      <c r="J424" s="270" t="s">
        <v>4273</v>
      </c>
      <c r="K424" s="256"/>
      <c r="L424" s="266"/>
      <c r="M424" s="266"/>
      <c r="N424" s="266"/>
      <c r="O424" s="266"/>
      <c r="P424" s="266"/>
      <c r="Q424" s="266"/>
      <c r="R424" s="266"/>
      <c r="S424" s="266"/>
      <c r="T424" s="255"/>
      <c r="U424" s="255"/>
      <c r="V424" s="255"/>
      <c r="W424" s="255"/>
      <c r="X424" s="255"/>
      <c r="Y424" s="255"/>
      <c r="Z424" s="255"/>
      <c r="AA424" s="255"/>
    </row>
    <row r="425" spans="1:27" ht="12.75" customHeight="1" x14ac:dyDescent="0.3">
      <c r="A425" s="257"/>
      <c r="B425" s="244" t="s">
        <v>8</v>
      </c>
      <c r="C425" s="268" t="s">
        <v>3372</v>
      </c>
      <c r="D425" s="269" t="s">
        <v>4274</v>
      </c>
      <c r="E425" s="269" t="s">
        <v>3624</v>
      </c>
      <c r="F425" s="269" t="s">
        <v>4275</v>
      </c>
      <c r="G425" s="269" t="s">
        <v>4276</v>
      </c>
      <c r="H425" s="269" t="s">
        <v>4277</v>
      </c>
      <c r="I425" s="269" t="s">
        <v>4278</v>
      </c>
      <c r="J425" s="270" t="s">
        <v>4279</v>
      </c>
      <c r="K425" s="256"/>
      <c r="L425" s="266"/>
      <c r="M425" s="266"/>
      <c r="N425" s="266"/>
      <c r="O425" s="266"/>
      <c r="P425" s="266"/>
      <c r="Q425" s="266"/>
      <c r="R425" s="266"/>
      <c r="S425" s="266"/>
      <c r="T425" s="255"/>
      <c r="U425" s="255"/>
      <c r="V425" s="255"/>
      <c r="W425" s="255"/>
      <c r="X425" s="255"/>
      <c r="Y425" s="255"/>
      <c r="Z425" s="255"/>
      <c r="AA425" s="255"/>
    </row>
    <row r="426" spans="1:27" ht="12.75" customHeight="1" x14ac:dyDescent="0.3">
      <c r="A426" s="257"/>
      <c r="B426" s="245">
        <v>2021</v>
      </c>
      <c r="C426" s="268" t="s">
        <v>4280</v>
      </c>
      <c r="D426" s="269" t="s">
        <v>4281</v>
      </c>
      <c r="E426" s="269" t="s">
        <v>2009</v>
      </c>
      <c r="F426" s="269" t="s">
        <v>1929</v>
      </c>
      <c r="G426" s="269" t="s">
        <v>4282</v>
      </c>
      <c r="H426" s="269" t="s">
        <v>4283</v>
      </c>
      <c r="I426" s="269" t="s">
        <v>2168</v>
      </c>
      <c r="J426" s="270" t="s">
        <v>3433</v>
      </c>
      <c r="K426" s="256"/>
      <c r="L426" s="266"/>
      <c r="M426" s="266"/>
      <c r="N426" s="266"/>
      <c r="O426" s="266"/>
      <c r="P426" s="266"/>
      <c r="Q426" s="266"/>
      <c r="R426" s="266"/>
      <c r="S426" s="266"/>
      <c r="T426" s="255"/>
      <c r="U426" s="255"/>
      <c r="V426" s="255"/>
      <c r="W426" s="255"/>
      <c r="X426" s="255"/>
      <c r="Y426" s="255"/>
      <c r="Z426" s="255"/>
      <c r="AA426" s="255"/>
    </row>
    <row r="427" spans="1:27" ht="12.75" customHeight="1" x14ac:dyDescent="0.3">
      <c r="A427" s="257"/>
      <c r="B427" s="285">
        <v>2022</v>
      </c>
      <c r="C427" s="268" t="s">
        <v>4284</v>
      </c>
      <c r="D427" s="269" t="s">
        <v>4285</v>
      </c>
      <c r="E427" s="269" t="s">
        <v>4286</v>
      </c>
      <c r="F427" s="269" t="s">
        <v>3381</v>
      </c>
      <c r="G427" s="269" t="s">
        <v>4287</v>
      </c>
      <c r="H427" s="269" t="s">
        <v>3558</v>
      </c>
      <c r="I427" s="269" t="s">
        <v>4288</v>
      </c>
      <c r="J427" s="270" t="s">
        <v>4289</v>
      </c>
      <c r="K427" s="256"/>
      <c r="L427" s="266"/>
      <c r="M427" s="266"/>
      <c r="N427" s="266"/>
      <c r="O427" s="266"/>
      <c r="P427" s="266"/>
      <c r="Q427" s="266"/>
      <c r="R427" s="266"/>
      <c r="S427" s="266"/>
      <c r="T427" s="255"/>
      <c r="U427" s="255"/>
      <c r="V427" s="255"/>
      <c r="W427" s="255"/>
      <c r="X427" s="255"/>
      <c r="Y427" s="255"/>
      <c r="Z427" s="255"/>
      <c r="AA427" s="255"/>
    </row>
    <row r="428" spans="1:27" ht="12.75" customHeight="1" x14ac:dyDescent="0.3">
      <c r="A428" s="614" t="s">
        <v>139</v>
      </c>
      <c r="B428" s="614"/>
      <c r="C428" s="614"/>
      <c r="D428" s="614"/>
      <c r="E428" s="614"/>
      <c r="F428" s="614"/>
      <c r="G428" s="614"/>
      <c r="H428" s="614"/>
      <c r="I428" s="614"/>
      <c r="J428" s="614"/>
      <c r="K428" s="292"/>
      <c r="L428" s="54"/>
      <c r="M428" s="54"/>
      <c r="N428" s="54"/>
      <c r="O428" s="54"/>
      <c r="P428" s="54"/>
      <c r="Q428" s="54"/>
      <c r="R428" s="54"/>
      <c r="S428" s="54"/>
      <c r="T428" s="292"/>
      <c r="U428" s="292"/>
      <c r="V428" s="292"/>
      <c r="W428" s="292"/>
      <c r="X428" s="292"/>
      <c r="Y428" s="292"/>
      <c r="Z428" s="292"/>
      <c r="AA428" s="292"/>
    </row>
    <row r="429" spans="1:27" ht="12.75" customHeight="1" x14ac:dyDescent="0.3">
      <c r="A429" s="615" t="s">
        <v>4320</v>
      </c>
      <c r="B429" s="615"/>
      <c r="C429" s="615"/>
      <c r="D429" s="615"/>
      <c r="E429" s="615"/>
      <c r="F429" s="615"/>
      <c r="G429" s="615"/>
      <c r="H429" s="615"/>
      <c r="I429" s="615"/>
      <c r="J429" s="615"/>
      <c r="K429" s="293"/>
      <c r="L429" s="55"/>
      <c r="M429" s="55"/>
      <c r="N429" s="55"/>
      <c r="O429" s="55"/>
      <c r="P429" s="55"/>
      <c r="Q429" s="55"/>
      <c r="R429" s="55"/>
      <c r="S429" s="55"/>
      <c r="T429" s="293"/>
      <c r="U429" s="293"/>
      <c r="V429" s="293"/>
      <c r="W429" s="293"/>
      <c r="X429" s="293"/>
      <c r="Y429" s="293"/>
      <c r="Z429" s="293"/>
      <c r="AA429" s="293"/>
    </row>
    <row r="430" spans="1:27" ht="12.75" customHeight="1" x14ac:dyDescent="0.3">
      <c r="A430" s="258" t="s">
        <v>4309</v>
      </c>
      <c r="B430" s="250"/>
      <c r="C430" s="250"/>
      <c r="D430" s="250"/>
      <c r="E430" s="250"/>
      <c r="F430" s="250"/>
      <c r="G430" s="250"/>
      <c r="H430" s="250"/>
      <c r="I430" s="250"/>
      <c r="J430" s="56" t="s">
        <v>140</v>
      </c>
      <c r="K430" s="250"/>
      <c r="L430" s="250"/>
      <c r="M430" s="250"/>
      <c r="N430" s="250"/>
      <c r="O430" s="250"/>
      <c r="P430" s="250"/>
      <c r="Q430" s="250"/>
      <c r="R430" s="250"/>
      <c r="S430" s="250"/>
      <c r="T430" s="250"/>
      <c r="U430" s="250"/>
      <c r="V430" s="250"/>
      <c r="W430" s="250"/>
      <c r="X430" s="250"/>
      <c r="Y430" s="250"/>
      <c r="Z430" s="250"/>
      <c r="AA430" s="250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20">
    <mergeCell ref="Q5:Q6"/>
    <mergeCell ref="R5:R7"/>
    <mergeCell ref="S5:S6"/>
    <mergeCell ref="G5:G7"/>
    <mergeCell ref="H5:H6"/>
    <mergeCell ref="I5:I7"/>
    <mergeCell ref="J5:J6"/>
    <mergeCell ref="L5:L7"/>
    <mergeCell ref="M5:M6"/>
    <mergeCell ref="A428:J428"/>
    <mergeCell ref="A429:J429"/>
    <mergeCell ref="N5:N7"/>
    <mergeCell ref="O5:O6"/>
    <mergeCell ref="P5:P7"/>
    <mergeCell ref="A5:A7"/>
    <mergeCell ref="B5:B7"/>
    <mergeCell ref="C5:C7"/>
    <mergeCell ref="D5:D6"/>
    <mergeCell ref="E5:E7"/>
    <mergeCell ref="F5:F6"/>
  </mergeCells>
  <hyperlinks>
    <hyperlink ref="J430" r:id="rId4" location="!/view/sk/VBD_SK_WIN/pl3003rr/v_pl3003rr_00_00_00_sk"/>
    <hyperlink ref="M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pageOrder="overThenDown" orientation="portrait" r:id="rId5"/>
  <headerFooter alignWithMargins="0">
    <oddHeader>&amp;R&amp;8&amp;A</oddHeader>
    <oddFooter>&amp;R&amp;8&amp;P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7"/>
  <sheetViews>
    <sheetView showGridLines="0" tabSelected="1" showOutlineSymbols="0" zoomScaleNormal="100" zoomScaleSheetLayoutView="100" workbookViewId="0">
      <pane xSplit="2" ySplit="6" topLeftCell="C388" activePane="bottomRight" state="frozen"/>
      <selection activeCell="N17" sqref="N17"/>
      <selection pane="topRight" activeCell="N17" sqref="N17"/>
      <selection pane="bottomLeft" activeCell="N17" sqref="N17"/>
      <selection pane="bottomRight" activeCell="K429" sqref="K429"/>
    </sheetView>
  </sheetViews>
  <sheetFormatPr defaultColWidth="10.33203125" defaultRowHeight="12.6" customHeight="1" outlineLevelRow="1" x14ac:dyDescent="0.2"/>
  <cols>
    <col min="1" max="1" width="16" style="258" customWidth="1"/>
    <col min="2" max="2" width="5" style="2" bestFit="1" customWidth="1"/>
    <col min="3" max="8" width="9" style="303" customWidth="1"/>
    <col min="9" max="9" width="10.33203125" style="1"/>
    <col min="10" max="15" width="9" style="303" customWidth="1"/>
    <col min="16" max="21" width="4.6640625" style="1" customWidth="1"/>
    <col min="22" max="16384" width="10.33203125" style="1"/>
  </cols>
  <sheetData>
    <row r="1" spans="1:15" s="252" customFormat="1" ht="13.8" x14ac:dyDescent="0.3">
      <c r="A1" s="117" t="s">
        <v>48</v>
      </c>
      <c r="B1" s="294"/>
      <c r="C1" s="230"/>
      <c r="D1" s="230"/>
      <c r="E1" s="230"/>
      <c r="F1" s="230"/>
      <c r="G1" s="230"/>
      <c r="H1" s="249" t="s">
        <v>49</v>
      </c>
      <c r="J1" s="230"/>
      <c r="K1" s="230"/>
      <c r="L1" s="230"/>
      <c r="M1" s="230"/>
      <c r="N1" s="230"/>
      <c r="O1" s="249"/>
    </row>
    <row r="2" spans="1:15" s="252" customFormat="1" ht="13.8" x14ac:dyDescent="0.3">
      <c r="A2" s="117" t="s">
        <v>4322</v>
      </c>
      <c r="B2" s="294"/>
      <c r="C2" s="232"/>
      <c r="D2" s="232"/>
      <c r="E2" s="232"/>
      <c r="F2" s="232"/>
      <c r="G2" s="232"/>
      <c r="H2" s="233"/>
      <c r="J2" s="232"/>
      <c r="K2" s="556" t="s">
        <v>4313</v>
      </c>
      <c r="L2" s="556"/>
      <c r="M2" s="232"/>
      <c r="N2" s="232"/>
      <c r="O2" s="248"/>
    </row>
    <row r="3" spans="1:15" s="254" customFormat="1" ht="14.4" thickBot="1" x14ac:dyDescent="0.35">
      <c r="A3" s="234" t="s">
        <v>4323</v>
      </c>
      <c r="B3" s="61"/>
      <c r="C3" s="247"/>
      <c r="D3" s="247"/>
      <c r="E3" s="247"/>
      <c r="F3" s="247"/>
      <c r="G3" s="231"/>
      <c r="H3" s="231"/>
      <c r="J3" s="247"/>
      <c r="K3" s="247"/>
      <c r="L3" s="247"/>
      <c r="M3" s="247"/>
      <c r="N3" s="231"/>
      <c r="O3" s="231"/>
    </row>
    <row r="4" spans="1:15" s="257" customFormat="1" ht="42.75" customHeight="1" x14ac:dyDescent="0.3">
      <c r="A4" s="618" t="s">
        <v>54</v>
      </c>
      <c r="B4" s="600" t="s">
        <v>22</v>
      </c>
      <c r="C4" s="304" t="s">
        <v>1703</v>
      </c>
      <c r="D4" s="305" t="s">
        <v>1704</v>
      </c>
      <c r="E4" s="304" t="s">
        <v>1705</v>
      </c>
      <c r="F4" s="304" t="s">
        <v>1706</v>
      </c>
      <c r="G4" s="304" t="s">
        <v>1707</v>
      </c>
      <c r="H4" s="304" t="s">
        <v>1708</v>
      </c>
      <c r="J4" s="306"/>
      <c r="K4" s="306"/>
      <c r="L4" s="306"/>
      <c r="M4" s="306"/>
      <c r="N4" s="306"/>
      <c r="O4" s="306"/>
    </row>
    <row r="5" spans="1:15" s="259" customFormat="1" ht="12.75" customHeight="1" x14ac:dyDescent="0.3">
      <c r="A5" s="619"/>
      <c r="B5" s="601"/>
      <c r="C5" s="634" t="s">
        <v>1702</v>
      </c>
      <c r="D5" s="635"/>
      <c r="E5" s="636"/>
      <c r="F5" s="634" t="s">
        <v>1701</v>
      </c>
      <c r="G5" s="635"/>
      <c r="H5" s="635"/>
      <c r="J5" s="629"/>
      <c r="K5" s="629"/>
      <c r="L5" s="629"/>
      <c r="M5" s="629"/>
      <c r="N5" s="629"/>
      <c r="O5" s="629"/>
    </row>
    <row r="6" spans="1:15" s="260" customFormat="1" ht="13.5" customHeight="1" thickBot="1" x14ac:dyDescent="0.25">
      <c r="A6" s="620"/>
      <c r="B6" s="602"/>
      <c r="C6" s="630" t="s">
        <v>1700</v>
      </c>
      <c r="D6" s="631"/>
      <c r="E6" s="632"/>
      <c r="F6" s="630" t="s">
        <v>1699</v>
      </c>
      <c r="G6" s="631"/>
      <c r="H6" s="631"/>
      <c r="J6" s="633"/>
      <c r="K6" s="633"/>
      <c r="L6" s="633"/>
      <c r="M6" s="633"/>
      <c r="N6" s="633"/>
      <c r="O6" s="633"/>
    </row>
    <row r="7" spans="1:15" s="255" customFormat="1" ht="12.6" customHeight="1" x14ac:dyDescent="0.3">
      <c r="A7" s="417" t="s">
        <v>64</v>
      </c>
      <c r="B7" s="517">
        <v>2018</v>
      </c>
      <c r="C7" s="518">
        <v>22.9</v>
      </c>
      <c r="D7" s="519">
        <v>10.1</v>
      </c>
      <c r="E7" s="519">
        <v>18.3</v>
      </c>
      <c r="F7" s="519">
        <v>46.5</v>
      </c>
      <c r="G7" s="520">
        <v>1042.8</v>
      </c>
      <c r="H7" s="521">
        <v>455.6</v>
      </c>
      <c r="J7" s="225"/>
      <c r="K7" s="225"/>
      <c r="L7" s="225"/>
      <c r="M7" s="225"/>
      <c r="N7" s="225"/>
      <c r="O7" s="225"/>
    </row>
    <row r="8" spans="1:15" s="255" customFormat="1" ht="12.6" customHeight="1" x14ac:dyDescent="0.3">
      <c r="A8" s="417"/>
      <c r="B8" s="522">
        <v>2019</v>
      </c>
      <c r="C8" s="523">
        <v>22.6</v>
      </c>
      <c r="D8" s="524">
        <v>10</v>
      </c>
      <c r="E8" s="524">
        <v>16.7</v>
      </c>
      <c r="F8" s="524">
        <v>43.7</v>
      </c>
      <c r="G8" s="520">
        <v>973.5</v>
      </c>
      <c r="H8" s="525">
        <v>410.5</v>
      </c>
      <c r="J8" s="225"/>
      <c r="K8" s="225"/>
      <c r="L8" s="225"/>
      <c r="M8" s="225"/>
      <c r="N8" s="225"/>
      <c r="O8" s="225"/>
    </row>
    <row r="9" spans="1:15" s="255" customFormat="1" ht="12.6" customHeight="1" x14ac:dyDescent="0.3">
      <c r="A9" s="417"/>
      <c r="B9" s="526">
        <v>2020</v>
      </c>
      <c r="C9" s="527">
        <v>23.2</v>
      </c>
      <c r="D9" s="520">
        <v>10</v>
      </c>
      <c r="E9" s="520">
        <v>15.4</v>
      </c>
      <c r="F9" s="520">
        <v>40</v>
      </c>
      <c r="G9" s="520" t="s">
        <v>26</v>
      </c>
      <c r="H9" s="521" t="s">
        <v>26</v>
      </c>
      <c r="J9" s="307"/>
      <c r="K9" s="307"/>
      <c r="L9" s="307"/>
      <c r="M9" s="307"/>
      <c r="N9" s="307"/>
      <c r="O9" s="307"/>
    </row>
    <row r="10" spans="1:15" s="255" customFormat="1" ht="12.6" customHeight="1" x14ac:dyDescent="0.3">
      <c r="A10" s="417"/>
      <c r="B10" s="528">
        <v>2021</v>
      </c>
      <c r="C10" s="527">
        <v>23.4</v>
      </c>
      <c r="D10" s="520">
        <v>10.3</v>
      </c>
      <c r="E10" s="520">
        <v>15.7</v>
      </c>
      <c r="F10" s="520">
        <v>34.200000000000003</v>
      </c>
      <c r="G10" s="520" t="s">
        <v>26</v>
      </c>
      <c r="H10" s="521" t="s">
        <v>26</v>
      </c>
      <c r="J10" s="307"/>
      <c r="K10" s="307"/>
      <c r="L10" s="307"/>
      <c r="M10" s="307"/>
      <c r="N10" s="307"/>
      <c r="O10" s="307"/>
    </row>
    <row r="11" spans="1:15" s="255" customFormat="1" ht="12.6" customHeight="1" x14ac:dyDescent="0.3">
      <c r="A11" s="427"/>
      <c r="B11" s="529">
        <v>2022</v>
      </c>
      <c r="C11" s="530">
        <v>23.4</v>
      </c>
      <c r="D11" s="531">
        <v>10.3</v>
      </c>
      <c r="E11" s="531">
        <v>16.3</v>
      </c>
      <c r="F11" s="531">
        <v>28.8</v>
      </c>
      <c r="G11" s="531" t="s">
        <v>26</v>
      </c>
      <c r="H11" s="532" t="s">
        <v>26</v>
      </c>
      <c r="J11" s="307"/>
      <c r="K11" s="307"/>
      <c r="L11" s="307"/>
      <c r="M11" s="307"/>
      <c r="N11" s="307"/>
      <c r="O11" s="307"/>
    </row>
    <row r="12" spans="1:15" s="255" customFormat="1" ht="12.6" customHeight="1" x14ac:dyDescent="0.3">
      <c r="A12" s="438" t="s">
        <v>21</v>
      </c>
      <c r="B12" s="533">
        <v>2018</v>
      </c>
      <c r="C12" s="534">
        <v>16.600000000000001</v>
      </c>
      <c r="D12" s="535">
        <v>7.8</v>
      </c>
      <c r="E12" s="535">
        <v>1.5</v>
      </c>
      <c r="F12" s="535">
        <v>40.1</v>
      </c>
      <c r="G12" s="535">
        <v>1574.3</v>
      </c>
      <c r="H12" s="536">
        <v>1106.9000000000001</v>
      </c>
      <c r="J12" s="225"/>
      <c r="K12" s="225"/>
      <c r="L12" s="225"/>
      <c r="M12" s="225"/>
      <c r="N12" s="225"/>
      <c r="O12" s="225"/>
    </row>
    <row r="13" spans="1:15" s="255" customFormat="1" ht="12.6" customHeight="1" x14ac:dyDescent="0.3">
      <c r="A13" s="438"/>
      <c r="B13" s="537">
        <v>2019</v>
      </c>
      <c r="C13" s="534">
        <v>16.3</v>
      </c>
      <c r="D13" s="535">
        <v>7.8</v>
      </c>
      <c r="E13" s="535">
        <v>1.3</v>
      </c>
      <c r="F13" s="535">
        <v>41.8</v>
      </c>
      <c r="G13" s="535">
        <v>1195.2</v>
      </c>
      <c r="H13" s="536">
        <v>694.6</v>
      </c>
      <c r="J13" s="225"/>
      <c r="K13" s="225"/>
      <c r="L13" s="225"/>
      <c r="M13" s="225"/>
      <c r="N13" s="225"/>
      <c r="O13" s="225"/>
    </row>
    <row r="14" spans="1:15" s="255" customFormat="1" ht="12.6" customHeight="1" x14ac:dyDescent="0.3">
      <c r="A14" s="438"/>
      <c r="B14" s="538">
        <v>2020</v>
      </c>
      <c r="C14" s="534">
        <v>16.899999999999999</v>
      </c>
      <c r="D14" s="535">
        <v>7.9</v>
      </c>
      <c r="E14" s="535">
        <v>1.9</v>
      </c>
      <c r="F14" s="535">
        <v>41.5</v>
      </c>
      <c r="G14" s="535" t="s">
        <v>26</v>
      </c>
      <c r="H14" s="536" t="s">
        <v>26</v>
      </c>
      <c r="J14" s="225"/>
      <c r="K14" s="225"/>
      <c r="L14" s="225"/>
      <c r="M14" s="225"/>
      <c r="N14" s="225"/>
      <c r="O14" s="225"/>
    </row>
    <row r="15" spans="1:15" s="255" customFormat="1" ht="12.6" customHeight="1" x14ac:dyDescent="0.3">
      <c r="A15" s="438"/>
      <c r="B15" s="539">
        <v>2021</v>
      </c>
      <c r="C15" s="534">
        <v>16.600000000000001</v>
      </c>
      <c r="D15" s="535">
        <v>8</v>
      </c>
      <c r="E15" s="535">
        <v>2.2000000000000002</v>
      </c>
      <c r="F15" s="535">
        <v>22.7</v>
      </c>
      <c r="G15" s="535" t="s">
        <v>26</v>
      </c>
      <c r="H15" s="536" t="s">
        <v>26</v>
      </c>
      <c r="J15" s="225"/>
      <c r="K15" s="225"/>
      <c r="L15" s="225"/>
      <c r="M15" s="225"/>
      <c r="N15" s="225"/>
      <c r="O15" s="225"/>
    </row>
    <row r="16" spans="1:15" s="255" customFormat="1" ht="12.6" customHeight="1" x14ac:dyDescent="0.3">
      <c r="A16" s="438"/>
      <c r="B16" s="539">
        <v>2022</v>
      </c>
      <c r="C16" s="534">
        <v>16.2</v>
      </c>
      <c r="D16" s="535">
        <v>8.1</v>
      </c>
      <c r="E16" s="535">
        <v>3.5</v>
      </c>
      <c r="F16" s="535">
        <v>28.8</v>
      </c>
      <c r="G16" s="535" t="s">
        <v>26</v>
      </c>
      <c r="H16" s="536" t="s">
        <v>26</v>
      </c>
      <c r="J16" s="225"/>
      <c r="K16" s="225"/>
      <c r="L16" s="225"/>
      <c r="M16" s="225"/>
      <c r="N16" s="225"/>
      <c r="O16" s="225"/>
    </row>
    <row r="17" spans="1:21" s="256" customFormat="1" ht="12.6" customHeight="1" x14ac:dyDescent="0.3">
      <c r="A17" s="262" t="s">
        <v>65</v>
      </c>
      <c r="B17" s="229">
        <v>2018</v>
      </c>
      <c r="C17" s="572" t="s">
        <v>1572</v>
      </c>
      <c r="D17" s="573" t="s">
        <v>1698</v>
      </c>
      <c r="E17" s="573" t="s">
        <v>1395</v>
      </c>
      <c r="F17" s="573" t="s">
        <v>1332</v>
      </c>
      <c r="G17" s="573">
        <v>1574.3</v>
      </c>
      <c r="H17" s="574">
        <v>1106.9000000000001</v>
      </c>
      <c r="J17" s="196"/>
      <c r="K17" s="196"/>
      <c r="L17" s="196"/>
      <c r="M17" s="196"/>
      <c r="N17" s="196"/>
      <c r="O17" s="196"/>
      <c r="P17" s="255"/>
      <c r="Q17" s="255"/>
      <c r="R17" s="255"/>
      <c r="S17" s="255"/>
      <c r="T17" s="255"/>
      <c r="U17" s="255"/>
    </row>
    <row r="18" spans="1:21" s="256" customFormat="1" ht="12.6" customHeight="1" x14ac:dyDescent="0.3">
      <c r="A18" s="267"/>
      <c r="B18" s="228">
        <v>2019</v>
      </c>
      <c r="C18" s="575" t="s">
        <v>1231</v>
      </c>
      <c r="D18" s="576" t="s">
        <v>1698</v>
      </c>
      <c r="E18" s="576" t="s">
        <v>1396</v>
      </c>
      <c r="F18" s="576" t="s">
        <v>1539</v>
      </c>
      <c r="G18" s="576">
        <v>1195.2</v>
      </c>
      <c r="H18" s="577">
        <v>694.6</v>
      </c>
      <c r="J18" s="196"/>
      <c r="K18" s="196"/>
      <c r="L18" s="196"/>
      <c r="M18" s="196"/>
      <c r="N18" s="196"/>
      <c r="O18" s="196"/>
      <c r="P18" s="255"/>
      <c r="Q18" s="255"/>
      <c r="R18" s="255"/>
      <c r="S18" s="255"/>
      <c r="T18" s="255"/>
      <c r="U18" s="255"/>
    </row>
    <row r="19" spans="1:21" s="256" customFormat="1" ht="12.6" customHeight="1" x14ac:dyDescent="0.3">
      <c r="A19" s="267"/>
      <c r="B19" s="308">
        <v>2020</v>
      </c>
      <c r="C19" s="575" t="s">
        <v>1404</v>
      </c>
      <c r="D19" s="576" t="s">
        <v>1192</v>
      </c>
      <c r="E19" s="576" t="s">
        <v>1180</v>
      </c>
      <c r="F19" s="576" t="s">
        <v>1697</v>
      </c>
      <c r="G19" s="576" t="s">
        <v>26</v>
      </c>
      <c r="H19" s="577" t="s">
        <v>26</v>
      </c>
      <c r="J19" s="196"/>
      <c r="K19" s="196"/>
      <c r="L19" s="196"/>
      <c r="M19" s="196"/>
      <c r="N19" s="196"/>
      <c r="O19" s="196"/>
      <c r="P19" s="255"/>
      <c r="Q19" s="255"/>
      <c r="R19" s="255"/>
      <c r="S19" s="255"/>
      <c r="T19" s="255"/>
      <c r="U19" s="255"/>
    </row>
    <row r="20" spans="1:21" s="256" customFormat="1" ht="12.6" customHeight="1" x14ac:dyDescent="0.3">
      <c r="A20" s="267"/>
      <c r="B20" s="227">
        <v>2021</v>
      </c>
      <c r="C20" s="575">
        <v>16.600000000000001</v>
      </c>
      <c r="D20" s="576" t="s">
        <v>1654</v>
      </c>
      <c r="E20" s="576" t="s">
        <v>1366</v>
      </c>
      <c r="F20" s="576" t="s">
        <v>1696</v>
      </c>
      <c r="G20" s="576" t="s">
        <v>26</v>
      </c>
      <c r="H20" s="577" t="s">
        <v>26</v>
      </c>
      <c r="J20" s="196"/>
      <c r="K20" s="196"/>
      <c r="L20" s="196"/>
      <c r="M20" s="196"/>
      <c r="N20" s="196"/>
      <c r="O20" s="196"/>
      <c r="P20" s="255"/>
      <c r="Q20" s="255"/>
      <c r="R20" s="255"/>
      <c r="S20" s="255"/>
      <c r="T20" s="255"/>
      <c r="U20" s="255"/>
    </row>
    <row r="21" spans="1:21" s="256" customFormat="1" ht="12.6" customHeight="1" x14ac:dyDescent="0.3">
      <c r="A21" s="267"/>
      <c r="B21" s="227">
        <v>2022</v>
      </c>
      <c r="C21" s="575" t="s">
        <v>1238</v>
      </c>
      <c r="D21" s="576" t="s">
        <v>1430</v>
      </c>
      <c r="E21" s="576" t="s">
        <v>1355</v>
      </c>
      <c r="F21" s="576" t="s">
        <v>1695</v>
      </c>
      <c r="G21" s="576" t="s">
        <v>26</v>
      </c>
      <c r="H21" s="577" t="s">
        <v>26</v>
      </c>
      <c r="J21" s="196"/>
      <c r="K21" s="196"/>
      <c r="L21" s="196"/>
      <c r="M21" s="196"/>
      <c r="N21" s="196"/>
      <c r="O21" s="196"/>
      <c r="P21" s="255"/>
      <c r="Q21" s="255"/>
      <c r="R21" s="255"/>
      <c r="S21" s="255"/>
      <c r="T21" s="255"/>
      <c r="U21" s="255"/>
    </row>
    <row r="22" spans="1:21" s="275" customFormat="1" ht="12.6" customHeight="1" x14ac:dyDescent="0.3">
      <c r="A22" s="282" t="s">
        <v>66</v>
      </c>
      <c r="B22" s="205">
        <v>2018</v>
      </c>
      <c r="C22" s="224" t="s">
        <v>1603</v>
      </c>
      <c r="D22" s="223" t="s">
        <v>1270</v>
      </c>
      <c r="E22" s="223" t="s">
        <v>1356</v>
      </c>
      <c r="F22" s="223" t="s">
        <v>1361</v>
      </c>
      <c r="G22" s="223">
        <v>1912.8</v>
      </c>
      <c r="H22" s="222" t="s">
        <v>1694</v>
      </c>
      <c r="J22" s="215"/>
      <c r="K22" s="215"/>
      <c r="L22" s="215"/>
      <c r="M22" s="215"/>
      <c r="N22" s="215"/>
      <c r="O22" s="215"/>
    </row>
    <row r="23" spans="1:21" s="275" customFormat="1" ht="12.6" customHeight="1" x14ac:dyDescent="0.3">
      <c r="A23" s="280"/>
      <c r="B23" s="201">
        <v>2019</v>
      </c>
      <c r="C23" s="221">
        <v>7.5</v>
      </c>
      <c r="D23" s="220" t="s">
        <v>1435</v>
      </c>
      <c r="E23" s="220" t="s">
        <v>1229</v>
      </c>
      <c r="F23" s="220" t="s">
        <v>1009</v>
      </c>
      <c r="G23" s="220" t="s">
        <v>1693</v>
      </c>
      <c r="H23" s="219" t="s">
        <v>1692</v>
      </c>
      <c r="J23" s="215"/>
      <c r="K23" s="215"/>
      <c r="L23" s="215"/>
      <c r="M23" s="215"/>
      <c r="N23" s="215"/>
      <c r="O23" s="215"/>
    </row>
    <row r="24" spans="1:21" s="275" customFormat="1" ht="12.6" customHeight="1" x14ac:dyDescent="0.3">
      <c r="A24" s="280"/>
      <c r="B24" s="309">
        <v>2020</v>
      </c>
      <c r="C24" s="221" t="s">
        <v>1512</v>
      </c>
      <c r="D24" s="220" t="s">
        <v>1417</v>
      </c>
      <c r="E24" s="220" t="s">
        <v>1450</v>
      </c>
      <c r="F24" s="220" t="s">
        <v>1450</v>
      </c>
      <c r="G24" s="220" t="s">
        <v>26</v>
      </c>
      <c r="H24" s="219" t="s">
        <v>26</v>
      </c>
      <c r="J24" s="215"/>
      <c r="K24" s="215"/>
      <c r="L24" s="215"/>
      <c r="M24" s="215"/>
      <c r="N24" s="215"/>
      <c r="O24" s="215"/>
    </row>
    <row r="25" spans="1:21" s="275" customFormat="1" ht="12.6" customHeight="1" x14ac:dyDescent="0.3">
      <c r="A25" s="280"/>
      <c r="B25" s="200">
        <v>2021</v>
      </c>
      <c r="C25" s="221">
        <v>6.2</v>
      </c>
      <c r="D25" s="220" t="s">
        <v>1429</v>
      </c>
      <c r="E25" s="220" t="s">
        <v>1619</v>
      </c>
      <c r="F25" s="220" t="s">
        <v>1557</v>
      </c>
      <c r="G25" s="220" t="s">
        <v>26</v>
      </c>
      <c r="H25" s="219" t="s">
        <v>26</v>
      </c>
      <c r="J25" s="215"/>
      <c r="K25" s="215"/>
      <c r="L25" s="215"/>
      <c r="M25" s="215"/>
      <c r="N25" s="215"/>
      <c r="O25" s="215"/>
    </row>
    <row r="26" spans="1:21" s="275" customFormat="1" ht="12.6" customHeight="1" x14ac:dyDescent="0.3">
      <c r="A26" s="280"/>
      <c r="B26" s="200">
        <v>2022</v>
      </c>
      <c r="C26" s="218" t="s">
        <v>1411</v>
      </c>
      <c r="D26" s="217" t="s">
        <v>1359</v>
      </c>
      <c r="E26" s="217" t="s">
        <v>1578</v>
      </c>
      <c r="F26" s="217" t="s">
        <v>1246</v>
      </c>
      <c r="G26" s="217" t="s">
        <v>26</v>
      </c>
      <c r="H26" s="216" t="s">
        <v>26</v>
      </c>
      <c r="J26" s="215"/>
      <c r="K26" s="215"/>
      <c r="L26" s="215"/>
      <c r="M26" s="215"/>
      <c r="N26" s="215"/>
      <c r="O26" s="215"/>
    </row>
    <row r="27" spans="1:21" s="275" customFormat="1" ht="12.6" customHeight="1" x14ac:dyDescent="0.3">
      <c r="A27" s="282" t="s">
        <v>69</v>
      </c>
      <c r="B27" s="205">
        <v>2018</v>
      </c>
      <c r="C27" s="224" t="s">
        <v>1345</v>
      </c>
      <c r="D27" s="223" t="s">
        <v>1598</v>
      </c>
      <c r="E27" s="223" t="s">
        <v>1390</v>
      </c>
      <c r="F27" s="223" t="s">
        <v>1378</v>
      </c>
      <c r="G27" s="223" t="s">
        <v>1691</v>
      </c>
      <c r="H27" s="222" t="s">
        <v>1690</v>
      </c>
      <c r="J27" s="215"/>
      <c r="K27" s="215"/>
      <c r="L27" s="215"/>
      <c r="M27" s="215"/>
      <c r="N27" s="215"/>
      <c r="O27" s="215"/>
    </row>
    <row r="28" spans="1:21" s="275" customFormat="1" ht="12.6" customHeight="1" x14ac:dyDescent="0.3">
      <c r="A28" s="280"/>
      <c r="B28" s="201">
        <v>2019</v>
      </c>
      <c r="C28" s="221">
        <v>33.9</v>
      </c>
      <c r="D28" s="220" t="s">
        <v>1488</v>
      </c>
      <c r="E28" s="220" t="s">
        <v>1378</v>
      </c>
      <c r="F28" s="220" t="s">
        <v>1390</v>
      </c>
      <c r="G28" s="220" t="s">
        <v>1689</v>
      </c>
      <c r="H28" s="219" t="s">
        <v>1688</v>
      </c>
      <c r="J28" s="215"/>
      <c r="K28" s="215"/>
      <c r="L28" s="215"/>
      <c r="M28" s="215"/>
      <c r="N28" s="215"/>
      <c r="O28" s="215"/>
    </row>
    <row r="29" spans="1:21" s="275" customFormat="1" ht="12" customHeight="1" x14ac:dyDescent="0.3">
      <c r="A29" s="280"/>
      <c r="B29" s="309">
        <v>2020</v>
      </c>
      <c r="C29" s="221">
        <v>35.200000000000003</v>
      </c>
      <c r="D29" s="220" t="s">
        <v>1572</v>
      </c>
      <c r="E29" s="220" t="s">
        <v>1395</v>
      </c>
      <c r="F29" s="220" t="s">
        <v>1373</v>
      </c>
      <c r="G29" s="220" t="s">
        <v>26</v>
      </c>
      <c r="H29" s="219" t="s">
        <v>26</v>
      </c>
      <c r="J29" s="215"/>
      <c r="K29" s="215"/>
      <c r="L29" s="215"/>
      <c r="M29" s="215"/>
      <c r="N29" s="215"/>
      <c r="O29" s="215"/>
    </row>
    <row r="30" spans="1:21" s="275" customFormat="1" ht="12.6" customHeight="1" x14ac:dyDescent="0.3">
      <c r="A30" s="280"/>
      <c r="B30" s="200">
        <v>2021</v>
      </c>
      <c r="C30" s="221">
        <v>35.200000000000003</v>
      </c>
      <c r="D30" s="220" t="s">
        <v>1687</v>
      </c>
      <c r="E30" s="220" t="s">
        <v>1390</v>
      </c>
      <c r="F30" s="220" t="s">
        <v>1214</v>
      </c>
      <c r="G30" s="220" t="s">
        <v>26</v>
      </c>
      <c r="H30" s="219" t="s">
        <v>26</v>
      </c>
      <c r="J30" s="215"/>
      <c r="K30" s="215"/>
      <c r="L30" s="215"/>
      <c r="M30" s="215"/>
      <c r="N30" s="215"/>
      <c r="O30" s="215"/>
    </row>
    <row r="31" spans="1:21" s="275" customFormat="1" ht="12.6" customHeight="1" x14ac:dyDescent="0.3">
      <c r="A31" s="280"/>
      <c r="B31" s="200">
        <v>2022</v>
      </c>
      <c r="C31" s="218">
        <v>35.4</v>
      </c>
      <c r="D31" s="217" t="s">
        <v>1686</v>
      </c>
      <c r="E31" s="217" t="s">
        <v>1214</v>
      </c>
      <c r="F31" s="217" t="s">
        <v>1214</v>
      </c>
      <c r="G31" s="217" t="s">
        <v>26</v>
      </c>
      <c r="H31" s="216" t="s">
        <v>26</v>
      </c>
      <c r="J31" s="215"/>
      <c r="K31" s="215"/>
      <c r="L31" s="215"/>
      <c r="M31" s="215"/>
      <c r="N31" s="215"/>
      <c r="O31" s="215"/>
    </row>
    <row r="32" spans="1:21" s="275" customFormat="1" ht="12.6" customHeight="1" x14ac:dyDescent="0.3">
      <c r="A32" s="282" t="s">
        <v>70</v>
      </c>
      <c r="B32" s="205">
        <v>2018</v>
      </c>
      <c r="C32" s="224" t="s">
        <v>1491</v>
      </c>
      <c r="D32" s="223" t="s">
        <v>1595</v>
      </c>
      <c r="E32" s="223" t="s">
        <v>1214</v>
      </c>
      <c r="F32" s="223" t="s">
        <v>1685</v>
      </c>
      <c r="G32" s="223">
        <v>7527.2</v>
      </c>
      <c r="H32" s="222">
        <v>6852.6</v>
      </c>
      <c r="J32" s="215"/>
      <c r="K32" s="215"/>
      <c r="L32" s="215"/>
      <c r="M32" s="215"/>
      <c r="N32" s="215"/>
      <c r="O32" s="215"/>
    </row>
    <row r="33" spans="1:21" s="275" customFormat="1" ht="12.6" customHeight="1" x14ac:dyDescent="0.3">
      <c r="A33" s="280"/>
      <c r="B33" s="201">
        <v>2019</v>
      </c>
      <c r="C33" s="221" t="s">
        <v>1684</v>
      </c>
      <c r="D33" s="220" t="s">
        <v>1360</v>
      </c>
      <c r="E33" s="220" t="s">
        <v>1214</v>
      </c>
      <c r="F33" s="220" t="s">
        <v>1683</v>
      </c>
      <c r="G33" s="220">
        <v>6503.8</v>
      </c>
      <c r="H33" s="219">
        <v>3338.9</v>
      </c>
      <c r="J33" s="215"/>
      <c r="K33" s="215"/>
      <c r="L33" s="215"/>
      <c r="M33" s="215"/>
      <c r="N33" s="215"/>
      <c r="O33" s="215"/>
    </row>
    <row r="34" spans="1:21" s="275" customFormat="1" ht="12.6" customHeight="1" x14ac:dyDescent="0.3">
      <c r="A34" s="280"/>
      <c r="B34" s="309">
        <v>2020</v>
      </c>
      <c r="C34" s="221" t="s">
        <v>1503</v>
      </c>
      <c r="D34" s="220" t="s">
        <v>1361</v>
      </c>
      <c r="E34" s="220" t="s">
        <v>1390</v>
      </c>
      <c r="F34" s="220" t="s">
        <v>1682</v>
      </c>
      <c r="G34" s="220" t="s">
        <v>26</v>
      </c>
      <c r="H34" s="219" t="s">
        <v>26</v>
      </c>
      <c r="J34" s="215"/>
      <c r="K34" s="215"/>
      <c r="L34" s="215"/>
      <c r="M34" s="215"/>
      <c r="N34" s="215"/>
      <c r="O34" s="215"/>
    </row>
    <row r="35" spans="1:21" s="275" customFormat="1" ht="12.6" customHeight="1" x14ac:dyDescent="0.3">
      <c r="A35" s="280"/>
      <c r="B35" s="200">
        <v>2021</v>
      </c>
      <c r="C35" s="221">
        <v>8.5</v>
      </c>
      <c r="D35" s="220" t="s">
        <v>1435</v>
      </c>
      <c r="E35" s="220" t="s">
        <v>1378</v>
      </c>
      <c r="F35" s="220" t="s">
        <v>1681</v>
      </c>
      <c r="G35" s="220" t="s">
        <v>26</v>
      </c>
      <c r="H35" s="219" t="s">
        <v>26</v>
      </c>
      <c r="J35" s="215"/>
      <c r="K35" s="215"/>
      <c r="L35" s="215"/>
      <c r="M35" s="215"/>
      <c r="N35" s="215"/>
      <c r="O35" s="215"/>
    </row>
    <row r="36" spans="1:21" s="275" customFormat="1" ht="12.6" customHeight="1" x14ac:dyDescent="0.3">
      <c r="A36" s="280"/>
      <c r="B36" s="200">
        <v>2022</v>
      </c>
      <c r="C36" s="218">
        <v>8.6999999999999993</v>
      </c>
      <c r="D36" s="217" t="s">
        <v>1246</v>
      </c>
      <c r="E36" s="217" t="s">
        <v>1387</v>
      </c>
      <c r="F36" s="217" t="s">
        <v>1680</v>
      </c>
      <c r="G36" s="217" t="s">
        <v>26</v>
      </c>
      <c r="H36" s="216" t="s">
        <v>26</v>
      </c>
      <c r="J36" s="215"/>
      <c r="K36" s="215"/>
      <c r="L36" s="215"/>
      <c r="M36" s="215"/>
      <c r="N36" s="215"/>
      <c r="O36" s="215"/>
    </row>
    <row r="37" spans="1:21" s="275" customFormat="1" ht="12.6" customHeight="1" x14ac:dyDescent="0.3">
      <c r="A37" s="282" t="s">
        <v>71</v>
      </c>
      <c r="B37" s="205">
        <v>2018</v>
      </c>
      <c r="C37" s="224" t="s">
        <v>1403</v>
      </c>
      <c r="D37" s="223" t="s">
        <v>1359</v>
      </c>
      <c r="E37" s="223" t="s">
        <v>1675</v>
      </c>
      <c r="F37" s="223" t="s">
        <v>1406</v>
      </c>
      <c r="G37" s="223" t="s">
        <v>1679</v>
      </c>
      <c r="H37" s="222" t="s">
        <v>1678</v>
      </c>
      <c r="J37" s="215"/>
      <c r="K37" s="215"/>
      <c r="L37" s="215"/>
      <c r="M37" s="215"/>
      <c r="N37" s="215"/>
      <c r="O37" s="215"/>
    </row>
    <row r="38" spans="1:21" s="275" customFormat="1" ht="12.6" customHeight="1" x14ac:dyDescent="0.3">
      <c r="A38" s="280"/>
      <c r="B38" s="201">
        <v>2019</v>
      </c>
      <c r="C38" s="221" t="s">
        <v>1266</v>
      </c>
      <c r="D38" s="220" t="s">
        <v>1673</v>
      </c>
      <c r="E38" s="220" t="s">
        <v>1675</v>
      </c>
      <c r="F38" s="220" t="s">
        <v>1009</v>
      </c>
      <c r="G38" s="220" t="s">
        <v>1677</v>
      </c>
      <c r="H38" s="219" t="s">
        <v>1676</v>
      </c>
      <c r="J38" s="215"/>
      <c r="K38" s="215"/>
      <c r="L38" s="215"/>
      <c r="M38" s="215"/>
      <c r="N38" s="215"/>
      <c r="O38" s="215"/>
    </row>
    <row r="39" spans="1:21" s="275" customFormat="1" ht="12.6" customHeight="1" x14ac:dyDescent="0.3">
      <c r="A39" s="280"/>
      <c r="B39" s="309">
        <v>2020</v>
      </c>
      <c r="C39" s="221">
        <v>6.9</v>
      </c>
      <c r="D39" s="220" t="s">
        <v>1429</v>
      </c>
      <c r="E39" s="220" t="s">
        <v>1675</v>
      </c>
      <c r="F39" s="220" t="s">
        <v>1396</v>
      </c>
      <c r="G39" s="220" t="s">
        <v>26</v>
      </c>
      <c r="H39" s="219" t="s">
        <v>26</v>
      </c>
      <c r="J39" s="215"/>
      <c r="K39" s="215"/>
      <c r="L39" s="215"/>
      <c r="M39" s="215"/>
      <c r="N39" s="215"/>
      <c r="O39" s="215"/>
    </row>
    <row r="40" spans="1:21" s="275" customFormat="1" ht="12.6" customHeight="1" x14ac:dyDescent="0.3">
      <c r="A40" s="280"/>
      <c r="B40" s="200">
        <v>2021</v>
      </c>
      <c r="C40" s="221" t="s">
        <v>1674</v>
      </c>
      <c r="D40" s="220" t="s">
        <v>1359</v>
      </c>
      <c r="E40" s="220" t="s">
        <v>1207</v>
      </c>
      <c r="F40" s="220" t="s">
        <v>1358</v>
      </c>
      <c r="G40" s="220" t="s">
        <v>26</v>
      </c>
      <c r="H40" s="219" t="s">
        <v>26</v>
      </c>
      <c r="J40" s="215"/>
      <c r="K40" s="215"/>
      <c r="L40" s="215"/>
      <c r="M40" s="215"/>
      <c r="N40" s="215"/>
      <c r="O40" s="215"/>
    </row>
    <row r="41" spans="1:21" s="275" customFormat="1" ht="12.6" customHeight="1" x14ac:dyDescent="0.3">
      <c r="A41" s="280"/>
      <c r="B41" s="200">
        <v>2022</v>
      </c>
      <c r="C41" s="218" t="s">
        <v>1411</v>
      </c>
      <c r="D41" s="217" t="s">
        <v>1673</v>
      </c>
      <c r="E41" s="217" t="s">
        <v>1207</v>
      </c>
      <c r="F41" s="217" t="s">
        <v>1373</v>
      </c>
      <c r="G41" s="217" t="s">
        <v>26</v>
      </c>
      <c r="H41" s="216" t="s">
        <v>26</v>
      </c>
      <c r="J41" s="215"/>
      <c r="K41" s="215"/>
      <c r="L41" s="215"/>
      <c r="M41" s="215"/>
      <c r="N41" s="215"/>
      <c r="O41" s="215"/>
    </row>
    <row r="42" spans="1:21" s="255" customFormat="1" ht="12.6" customHeight="1" collapsed="1" x14ac:dyDescent="0.3">
      <c r="A42" s="433" t="s">
        <v>20</v>
      </c>
      <c r="B42" s="533">
        <v>2018</v>
      </c>
      <c r="C42" s="540" t="s">
        <v>1672</v>
      </c>
      <c r="D42" s="541" t="s">
        <v>1512</v>
      </c>
      <c r="E42" s="541" t="s">
        <v>1171</v>
      </c>
      <c r="F42" s="541" t="s">
        <v>1671</v>
      </c>
      <c r="G42" s="541">
        <v>897.9</v>
      </c>
      <c r="H42" s="542" t="s">
        <v>1670</v>
      </c>
      <c r="J42" s="225"/>
      <c r="K42" s="225"/>
      <c r="L42" s="225"/>
      <c r="M42" s="225"/>
      <c r="N42" s="225"/>
      <c r="O42" s="225"/>
    </row>
    <row r="43" spans="1:21" s="255" customFormat="1" ht="12.6" customHeight="1" x14ac:dyDescent="0.3">
      <c r="A43" s="438"/>
      <c r="B43" s="537">
        <v>2019</v>
      </c>
      <c r="C43" s="534" t="s">
        <v>1669</v>
      </c>
      <c r="D43" s="535" t="s">
        <v>1377</v>
      </c>
      <c r="E43" s="535" t="s">
        <v>1009</v>
      </c>
      <c r="F43" s="535" t="s">
        <v>1668</v>
      </c>
      <c r="G43" s="535">
        <v>873.5</v>
      </c>
      <c r="H43" s="536" t="s">
        <v>1667</v>
      </c>
      <c r="J43" s="225"/>
      <c r="K43" s="225"/>
      <c r="L43" s="225"/>
      <c r="M43" s="225"/>
      <c r="N43" s="225"/>
      <c r="O43" s="225"/>
    </row>
    <row r="44" spans="1:21" s="255" customFormat="1" ht="12.6" customHeight="1" x14ac:dyDescent="0.3">
      <c r="A44" s="438"/>
      <c r="B44" s="538">
        <v>2020</v>
      </c>
      <c r="C44" s="534" t="s">
        <v>1190</v>
      </c>
      <c r="D44" s="535" t="s">
        <v>1512</v>
      </c>
      <c r="E44" s="535" t="s">
        <v>1236</v>
      </c>
      <c r="F44" s="535" t="s">
        <v>1666</v>
      </c>
      <c r="G44" s="535" t="s">
        <v>26</v>
      </c>
      <c r="H44" s="536" t="s">
        <v>26</v>
      </c>
      <c r="J44" s="225"/>
      <c r="K44" s="225"/>
      <c r="L44" s="225"/>
      <c r="M44" s="225"/>
      <c r="N44" s="225"/>
      <c r="O44" s="225"/>
    </row>
    <row r="45" spans="1:21" s="255" customFormat="1" ht="12.6" customHeight="1" x14ac:dyDescent="0.3">
      <c r="A45" s="438"/>
      <c r="B45" s="539">
        <v>2021</v>
      </c>
      <c r="C45" s="534" t="s">
        <v>1182</v>
      </c>
      <c r="D45" s="535" t="s">
        <v>1619</v>
      </c>
      <c r="E45" s="535" t="s">
        <v>1557</v>
      </c>
      <c r="F45" s="535" t="s">
        <v>1580</v>
      </c>
      <c r="G45" s="535" t="s">
        <v>26</v>
      </c>
      <c r="H45" s="536" t="s">
        <v>26</v>
      </c>
      <c r="J45" s="225"/>
      <c r="K45" s="225"/>
      <c r="L45" s="225"/>
      <c r="M45" s="225"/>
      <c r="N45" s="225"/>
      <c r="O45" s="225"/>
    </row>
    <row r="46" spans="1:21" s="255" customFormat="1" ht="12.6" customHeight="1" x14ac:dyDescent="0.3">
      <c r="A46" s="438"/>
      <c r="B46" s="539">
        <v>2022</v>
      </c>
      <c r="C46" s="534" t="s">
        <v>1190</v>
      </c>
      <c r="D46" s="535" t="s">
        <v>1512</v>
      </c>
      <c r="E46" s="535" t="s">
        <v>1665</v>
      </c>
      <c r="F46" s="535" t="s">
        <v>1410</v>
      </c>
      <c r="G46" s="535" t="s">
        <v>26</v>
      </c>
      <c r="H46" s="536" t="s">
        <v>26</v>
      </c>
      <c r="J46" s="225"/>
      <c r="K46" s="225"/>
      <c r="L46" s="225"/>
      <c r="M46" s="225"/>
      <c r="N46" s="225"/>
      <c r="O46" s="225"/>
    </row>
    <row r="47" spans="1:21" s="256" customFormat="1" ht="12.6" customHeight="1" x14ac:dyDescent="0.3">
      <c r="A47" s="262" t="s">
        <v>19</v>
      </c>
      <c r="B47" s="229">
        <v>2018</v>
      </c>
      <c r="C47" s="572" t="s">
        <v>1658</v>
      </c>
      <c r="D47" s="573" t="s">
        <v>1523</v>
      </c>
      <c r="E47" s="573" t="s">
        <v>1358</v>
      </c>
      <c r="F47" s="573" t="s">
        <v>1664</v>
      </c>
      <c r="G47" s="573" t="s">
        <v>1663</v>
      </c>
      <c r="H47" s="574" t="s">
        <v>1662</v>
      </c>
      <c r="J47" s="196"/>
      <c r="K47" s="196"/>
      <c r="L47" s="196"/>
      <c r="M47" s="196"/>
      <c r="N47" s="196"/>
      <c r="O47" s="196"/>
      <c r="P47" s="255"/>
      <c r="Q47" s="255"/>
      <c r="R47" s="255"/>
      <c r="S47" s="255"/>
      <c r="T47" s="255"/>
      <c r="U47" s="255"/>
    </row>
    <row r="48" spans="1:21" s="256" customFormat="1" ht="12.6" customHeight="1" x14ac:dyDescent="0.3">
      <c r="A48" s="267"/>
      <c r="B48" s="228">
        <v>2019</v>
      </c>
      <c r="C48" s="575" t="s">
        <v>1284</v>
      </c>
      <c r="D48" s="576" t="s">
        <v>1430</v>
      </c>
      <c r="E48" s="576" t="s">
        <v>1214</v>
      </c>
      <c r="F48" s="576" t="s">
        <v>1661</v>
      </c>
      <c r="G48" s="576" t="s">
        <v>1660</v>
      </c>
      <c r="H48" s="577" t="s">
        <v>1659</v>
      </c>
      <c r="J48" s="196"/>
      <c r="K48" s="196"/>
      <c r="L48" s="196"/>
      <c r="M48" s="196"/>
      <c r="N48" s="196"/>
      <c r="O48" s="196"/>
      <c r="P48" s="255"/>
      <c r="Q48" s="255"/>
      <c r="R48" s="255"/>
      <c r="S48" s="255"/>
      <c r="T48" s="255"/>
      <c r="U48" s="255"/>
    </row>
    <row r="49" spans="1:21" s="256" customFormat="1" ht="12.6" customHeight="1" x14ac:dyDescent="0.3">
      <c r="A49" s="267"/>
      <c r="B49" s="308">
        <v>2020</v>
      </c>
      <c r="C49" s="575" t="s">
        <v>1658</v>
      </c>
      <c r="D49" s="576" t="s">
        <v>1621</v>
      </c>
      <c r="E49" s="576" t="s">
        <v>1373</v>
      </c>
      <c r="F49" s="576" t="s">
        <v>1657</v>
      </c>
      <c r="G49" s="576" t="s">
        <v>26</v>
      </c>
      <c r="H49" s="577" t="s">
        <v>26</v>
      </c>
      <c r="J49" s="196"/>
      <c r="K49" s="196"/>
      <c r="L49" s="196"/>
      <c r="M49" s="196"/>
      <c r="N49" s="196"/>
      <c r="O49" s="196"/>
      <c r="P49" s="255"/>
      <c r="Q49" s="255"/>
      <c r="R49" s="255"/>
      <c r="S49" s="255"/>
      <c r="T49" s="255"/>
      <c r="U49" s="255"/>
    </row>
    <row r="50" spans="1:21" s="256" customFormat="1" ht="12.6" customHeight="1" x14ac:dyDescent="0.3">
      <c r="A50" s="267"/>
      <c r="B50" s="227">
        <v>2021</v>
      </c>
      <c r="C50" s="575" t="s">
        <v>1577</v>
      </c>
      <c r="D50" s="576" t="s">
        <v>1256</v>
      </c>
      <c r="E50" s="576" t="s">
        <v>1214</v>
      </c>
      <c r="F50" s="576" t="s">
        <v>1656</v>
      </c>
      <c r="G50" s="576" t="s">
        <v>26</v>
      </c>
      <c r="H50" s="577" t="s">
        <v>26</v>
      </c>
      <c r="J50" s="196"/>
      <c r="K50" s="196"/>
      <c r="L50" s="196"/>
      <c r="M50" s="196"/>
      <c r="N50" s="196"/>
      <c r="O50" s="196"/>
      <c r="P50" s="255"/>
      <c r="Q50" s="255"/>
      <c r="R50" s="255"/>
      <c r="S50" s="255"/>
      <c r="T50" s="255"/>
      <c r="U50" s="255"/>
    </row>
    <row r="51" spans="1:21" s="256" customFormat="1" ht="12.6" customHeight="1" x14ac:dyDescent="0.3">
      <c r="A51" s="267"/>
      <c r="B51" s="227">
        <v>2022</v>
      </c>
      <c r="C51" s="575" t="s">
        <v>1655</v>
      </c>
      <c r="D51" s="576" t="s">
        <v>1654</v>
      </c>
      <c r="E51" s="576" t="s">
        <v>1373</v>
      </c>
      <c r="F51" s="576" t="s">
        <v>1653</v>
      </c>
      <c r="G51" s="576" t="s">
        <v>26</v>
      </c>
      <c r="H51" s="577" t="s">
        <v>26</v>
      </c>
      <c r="J51" s="196"/>
      <c r="K51" s="196"/>
      <c r="L51" s="196"/>
      <c r="M51" s="196"/>
      <c r="N51" s="196"/>
      <c r="O51" s="196"/>
      <c r="P51" s="255"/>
      <c r="Q51" s="255"/>
      <c r="R51" s="255"/>
      <c r="S51" s="255"/>
      <c r="T51" s="255"/>
      <c r="U51" s="255"/>
    </row>
    <row r="52" spans="1:21" s="275" customFormat="1" ht="12.6" customHeight="1" x14ac:dyDescent="0.3">
      <c r="A52" s="282" t="s">
        <v>72</v>
      </c>
      <c r="B52" s="205">
        <v>2018</v>
      </c>
      <c r="C52" s="224" t="s">
        <v>1334</v>
      </c>
      <c r="D52" s="223" t="s">
        <v>1336</v>
      </c>
      <c r="E52" s="223" t="s">
        <v>1210</v>
      </c>
      <c r="F52" s="223" t="s">
        <v>1652</v>
      </c>
      <c r="G52" s="223" t="s">
        <v>1651</v>
      </c>
      <c r="H52" s="222" t="s">
        <v>1650</v>
      </c>
      <c r="J52" s="215"/>
      <c r="K52" s="215"/>
      <c r="L52" s="215"/>
      <c r="M52" s="215"/>
      <c r="N52" s="215"/>
      <c r="O52" s="215"/>
    </row>
    <row r="53" spans="1:21" s="275" customFormat="1" ht="12.6" customHeight="1" x14ac:dyDescent="0.3">
      <c r="A53" s="280"/>
      <c r="B53" s="201">
        <v>2019</v>
      </c>
      <c r="C53" s="221" t="s">
        <v>1485</v>
      </c>
      <c r="D53" s="220" t="s">
        <v>1642</v>
      </c>
      <c r="E53" s="220" t="s">
        <v>1207</v>
      </c>
      <c r="F53" s="220" t="s">
        <v>1649</v>
      </c>
      <c r="G53" s="220" t="s">
        <v>1648</v>
      </c>
      <c r="H53" s="219" t="s">
        <v>1647</v>
      </c>
      <c r="J53" s="215"/>
      <c r="K53" s="215"/>
      <c r="L53" s="215"/>
      <c r="M53" s="215"/>
      <c r="N53" s="215"/>
      <c r="O53" s="215"/>
    </row>
    <row r="54" spans="1:21" s="275" customFormat="1" ht="12.6" customHeight="1" x14ac:dyDescent="0.3">
      <c r="A54" s="280"/>
      <c r="B54" s="309">
        <v>2020</v>
      </c>
      <c r="C54" s="221" t="s">
        <v>1646</v>
      </c>
      <c r="D54" s="220" t="s">
        <v>1525</v>
      </c>
      <c r="E54" s="220" t="s">
        <v>1315</v>
      </c>
      <c r="F54" s="220" t="s">
        <v>1645</v>
      </c>
      <c r="G54" s="220" t="s">
        <v>26</v>
      </c>
      <c r="H54" s="219" t="s">
        <v>26</v>
      </c>
      <c r="J54" s="215"/>
      <c r="K54" s="215"/>
      <c r="L54" s="215"/>
      <c r="M54" s="215"/>
      <c r="N54" s="215"/>
      <c r="O54" s="215"/>
    </row>
    <row r="55" spans="1:21" s="275" customFormat="1" ht="12.6" customHeight="1" x14ac:dyDescent="0.3">
      <c r="A55" s="280"/>
      <c r="B55" s="200">
        <v>2021</v>
      </c>
      <c r="C55" s="221" t="s">
        <v>1190</v>
      </c>
      <c r="D55" s="220" t="s">
        <v>1644</v>
      </c>
      <c r="E55" s="220" t="s">
        <v>1207</v>
      </c>
      <c r="F55" s="220" t="s">
        <v>1643</v>
      </c>
      <c r="G55" s="220" t="s">
        <v>26</v>
      </c>
      <c r="H55" s="219" t="s">
        <v>26</v>
      </c>
      <c r="J55" s="215"/>
      <c r="K55" s="215"/>
      <c r="L55" s="215"/>
      <c r="M55" s="215"/>
      <c r="N55" s="215"/>
      <c r="O55" s="215"/>
    </row>
    <row r="56" spans="1:21" s="275" customFormat="1" ht="12.6" customHeight="1" x14ac:dyDescent="0.3">
      <c r="A56" s="280"/>
      <c r="B56" s="200">
        <v>2022</v>
      </c>
      <c r="C56" s="218" t="s">
        <v>1468</v>
      </c>
      <c r="D56" s="217" t="s">
        <v>1642</v>
      </c>
      <c r="E56" s="217" t="s">
        <v>1207</v>
      </c>
      <c r="F56" s="217" t="s">
        <v>1641</v>
      </c>
      <c r="G56" s="217" t="s">
        <v>26</v>
      </c>
      <c r="H56" s="216" t="s">
        <v>26</v>
      </c>
      <c r="J56" s="215"/>
      <c r="K56" s="215"/>
      <c r="L56" s="215"/>
      <c r="M56" s="215"/>
      <c r="N56" s="215"/>
      <c r="O56" s="215"/>
    </row>
    <row r="57" spans="1:21" s="275" customFormat="1" ht="12.6" customHeight="1" x14ac:dyDescent="0.3">
      <c r="A57" s="282" t="s">
        <v>73</v>
      </c>
      <c r="B57" s="205">
        <v>2018</v>
      </c>
      <c r="C57" s="224" t="s">
        <v>1596</v>
      </c>
      <c r="D57" s="223" t="s">
        <v>1356</v>
      </c>
      <c r="E57" s="223" t="s">
        <v>1358</v>
      </c>
      <c r="F57" s="223" t="s">
        <v>1205</v>
      </c>
      <c r="G57" s="223" t="s">
        <v>1640</v>
      </c>
      <c r="H57" s="222" t="s">
        <v>1639</v>
      </c>
      <c r="J57" s="215"/>
      <c r="K57" s="215"/>
      <c r="L57" s="215"/>
      <c r="M57" s="215"/>
      <c r="N57" s="215"/>
      <c r="O57" s="215"/>
    </row>
    <row r="58" spans="1:21" s="275" customFormat="1" ht="12.6" customHeight="1" x14ac:dyDescent="0.3">
      <c r="A58" s="280"/>
      <c r="B58" s="201">
        <v>2019</v>
      </c>
      <c r="C58" s="221" t="s">
        <v>1638</v>
      </c>
      <c r="D58" s="220" t="s">
        <v>1451</v>
      </c>
      <c r="E58" s="220" t="s">
        <v>1358</v>
      </c>
      <c r="F58" s="220" t="s">
        <v>1621</v>
      </c>
      <c r="G58" s="220" t="s">
        <v>1637</v>
      </c>
      <c r="H58" s="219" t="s">
        <v>1636</v>
      </c>
      <c r="J58" s="215"/>
      <c r="K58" s="215"/>
      <c r="L58" s="215"/>
      <c r="M58" s="215"/>
      <c r="N58" s="215"/>
      <c r="O58" s="215"/>
    </row>
    <row r="59" spans="1:21" s="275" customFormat="1" ht="12.6" customHeight="1" x14ac:dyDescent="0.3">
      <c r="A59" s="280"/>
      <c r="B59" s="309">
        <v>2020</v>
      </c>
      <c r="C59" s="221" t="s">
        <v>1234</v>
      </c>
      <c r="D59" s="220" t="s">
        <v>1356</v>
      </c>
      <c r="E59" s="220" t="s">
        <v>1373</v>
      </c>
      <c r="F59" s="220" t="s">
        <v>1253</v>
      </c>
      <c r="G59" s="220" t="s">
        <v>26</v>
      </c>
      <c r="H59" s="219" t="s">
        <v>26</v>
      </c>
      <c r="J59" s="215"/>
      <c r="K59" s="215"/>
      <c r="L59" s="215"/>
      <c r="M59" s="215"/>
      <c r="N59" s="215"/>
      <c r="O59" s="215"/>
    </row>
    <row r="60" spans="1:21" s="275" customFormat="1" ht="12.6" customHeight="1" x14ac:dyDescent="0.3">
      <c r="A60" s="280"/>
      <c r="B60" s="200">
        <v>2021</v>
      </c>
      <c r="C60" s="221" t="s">
        <v>1468</v>
      </c>
      <c r="D60" s="220" t="s">
        <v>1360</v>
      </c>
      <c r="E60" s="220" t="s">
        <v>1214</v>
      </c>
      <c r="F60" s="220" t="s">
        <v>1356</v>
      </c>
      <c r="G60" s="220" t="s">
        <v>26</v>
      </c>
      <c r="H60" s="219" t="s">
        <v>26</v>
      </c>
      <c r="J60" s="215"/>
      <c r="K60" s="215"/>
      <c r="L60" s="215"/>
      <c r="M60" s="215"/>
      <c r="N60" s="215"/>
      <c r="O60" s="215"/>
    </row>
    <row r="61" spans="1:21" s="275" customFormat="1" ht="12.6" customHeight="1" x14ac:dyDescent="0.3">
      <c r="A61" s="280"/>
      <c r="B61" s="200">
        <v>2022</v>
      </c>
      <c r="C61" s="218" t="s">
        <v>1572</v>
      </c>
      <c r="D61" s="217" t="s">
        <v>1360</v>
      </c>
      <c r="E61" s="217" t="s">
        <v>1373</v>
      </c>
      <c r="F61" s="217" t="s">
        <v>1417</v>
      </c>
      <c r="G61" s="217" t="s">
        <v>26</v>
      </c>
      <c r="H61" s="216" t="s">
        <v>26</v>
      </c>
      <c r="J61" s="215"/>
      <c r="K61" s="215"/>
      <c r="L61" s="215"/>
      <c r="M61" s="215"/>
      <c r="N61" s="215"/>
      <c r="O61" s="215"/>
    </row>
    <row r="62" spans="1:21" s="275" customFormat="1" ht="12.6" customHeight="1" x14ac:dyDescent="0.3">
      <c r="A62" s="282" t="s">
        <v>74</v>
      </c>
      <c r="B62" s="205">
        <v>2018</v>
      </c>
      <c r="C62" s="224" t="s">
        <v>1292</v>
      </c>
      <c r="D62" s="223" t="s">
        <v>1454</v>
      </c>
      <c r="E62" s="223" t="s">
        <v>1358</v>
      </c>
      <c r="F62" s="223" t="s">
        <v>1635</v>
      </c>
      <c r="G62" s="223" t="s">
        <v>1632</v>
      </c>
      <c r="H62" s="222" t="s">
        <v>1631</v>
      </c>
      <c r="J62" s="215"/>
      <c r="K62" s="215"/>
      <c r="L62" s="215"/>
      <c r="M62" s="215"/>
      <c r="N62" s="215"/>
      <c r="O62" s="215"/>
    </row>
    <row r="63" spans="1:21" s="275" customFormat="1" ht="12.6" customHeight="1" x14ac:dyDescent="0.3">
      <c r="A63" s="280"/>
      <c r="B63" s="201">
        <v>2019</v>
      </c>
      <c r="C63" s="221" t="s">
        <v>1515</v>
      </c>
      <c r="D63" s="220" t="s">
        <v>1317</v>
      </c>
      <c r="E63" s="220" t="s">
        <v>1634</v>
      </c>
      <c r="F63" s="220" t="s">
        <v>1633</v>
      </c>
      <c r="G63" s="220" t="s">
        <v>1632</v>
      </c>
      <c r="H63" s="219" t="s">
        <v>1631</v>
      </c>
      <c r="J63" s="215"/>
      <c r="K63" s="215"/>
      <c r="L63" s="215"/>
      <c r="M63" s="215"/>
      <c r="N63" s="215"/>
      <c r="O63" s="215"/>
    </row>
    <row r="64" spans="1:21" s="275" customFormat="1" ht="12.6" customHeight="1" x14ac:dyDescent="0.3">
      <c r="A64" s="280"/>
      <c r="B64" s="309">
        <v>2020</v>
      </c>
      <c r="C64" s="221" t="s">
        <v>1630</v>
      </c>
      <c r="D64" s="220" t="s">
        <v>1381</v>
      </c>
      <c r="E64" s="220" t="s">
        <v>1210</v>
      </c>
      <c r="F64" s="220" t="s">
        <v>1629</v>
      </c>
      <c r="G64" s="220" t="s">
        <v>26</v>
      </c>
      <c r="H64" s="219" t="s">
        <v>26</v>
      </c>
      <c r="J64" s="215"/>
      <c r="K64" s="215"/>
      <c r="L64" s="215"/>
      <c r="M64" s="215"/>
      <c r="N64" s="215"/>
      <c r="O64" s="215"/>
    </row>
    <row r="65" spans="1:15" s="275" customFormat="1" ht="12.6" customHeight="1" x14ac:dyDescent="0.3">
      <c r="A65" s="280"/>
      <c r="B65" s="200">
        <v>2021</v>
      </c>
      <c r="C65" s="221" t="s">
        <v>1628</v>
      </c>
      <c r="D65" s="220" t="s">
        <v>1317</v>
      </c>
      <c r="E65" s="220" t="s">
        <v>1315</v>
      </c>
      <c r="F65" s="220" t="s">
        <v>1627</v>
      </c>
      <c r="G65" s="220" t="s">
        <v>26</v>
      </c>
      <c r="H65" s="219" t="s">
        <v>26</v>
      </c>
      <c r="J65" s="215"/>
      <c r="K65" s="215"/>
      <c r="L65" s="215"/>
      <c r="M65" s="215"/>
      <c r="N65" s="215"/>
      <c r="O65" s="215"/>
    </row>
    <row r="66" spans="1:15" s="275" customFormat="1" ht="12.6" customHeight="1" x14ac:dyDescent="0.3">
      <c r="A66" s="280"/>
      <c r="B66" s="200">
        <v>2022</v>
      </c>
      <c r="C66" s="218" t="s">
        <v>1513</v>
      </c>
      <c r="D66" s="217" t="s">
        <v>1401</v>
      </c>
      <c r="E66" s="217" t="s">
        <v>1315</v>
      </c>
      <c r="F66" s="217" t="s">
        <v>1626</v>
      </c>
      <c r="G66" s="217" t="s">
        <v>26</v>
      </c>
      <c r="H66" s="216" t="s">
        <v>26</v>
      </c>
      <c r="J66" s="215"/>
      <c r="K66" s="215"/>
      <c r="L66" s="215"/>
      <c r="M66" s="215"/>
      <c r="N66" s="215"/>
      <c r="O66" s="215"/>
    </row>
    <row r="67" spans="1:15" s="275" customFormat="1" ht="12.6" customHeight="1" x14ac:dyDescent="0.3">
      <c r="A67" s="282" t="s">
        <v>75</v>
      </c>
      <c r="B67" s="205">
        <v>2018</v>
      </c>
      <c r="C67" s="224" t="s">
        <v>1206</v>
      </c>
      <c r="D67" s="223" t="s">
        <v>1306</v>
      </c>
      <c r="E67" s="223" t="s">
        <v>1387</v>
      </c>
      <c r="F67" s="223" t="s">
        <v>1319</v>
      </c>
      <c r="G67" s="223" t="s">
        <v>1625</v>
      </c>
      <c r="H67" s="222" t="s">
        <v>1615</v>
      </c>
      <c r="J67" s="215"/>
      <c r="K67" s="215"/>
      <c r="L67" s="215"/>
      <c r="M67" s="215"/>
      <c r="N67" s="215"/>
      <c r="O67" s="215"/>
    </row>
    <row r="68" spans="1:15" s="275" customFormat="1" ht="12.6" customHeight="1" x14ac:dyDescent="0.3">
      <c r="A68" s="280"/>
      <c r="B68" s="201">
        <v>2019</v>
      </c>
      <c r="C68" s="221" t="s">
        <v>1206</v>
      </c>
      <c r="D68" s="220" t="s">
        <v>1371</v>
      </c>
      <c r="E68" s="220" t="s">
        <v>1184</v>
      </c>
      <c r="F68" s="220" t="s">
        <v>1345</v>
      </c>
      <c r="G68" s="220" t="s">
        <v>1624</v>
      </c>
      <c r="H68" s="219" t="s">
        <v>1623</v>
      </c>
      <c r="J68" s="215"/>
      <c r="K68" s="215"/>
      <c r="L68" s="215"/>
      <c r="M68" s="215"/>
      <c r="N68" s="215"/>
      <c r="O68" s="215"/>
    </row>
    <row r="69" spans="1:15" s="275" customFormat="1" ht="12.6" customHeight="1" x14ac:dyDescent="0.3">
      <c r="A69" s="280"/>
      <c r="B69" s="309">
        <v>2020</v>
      </c>
      <c r="C69" s="221" t="s">
        <v>1243</v>
      </c>
      <c r="D69" s="220" t="s">
        <v>1339</v>
      </c>
      <c r="E69" s="220" t="s">
        <v>1184</v>
      </c>
      <c r="F69" s="220" t="s">
        <v>1622</v>
      </c>
      <c r="G69" s="220" t="s">
        <v>26</v>
      </c>
      <c r="H69" s="219" t="s">
        <v>26</v>
      </c>
      <c r="J69" s="215"/>
      <c r="K69" s="215"/>
      <c r="L69" s="215"/>
      <c r="M69" s="215"/>
      <c r="N69" s="215"/>
      <c r="O69" s="215"/>
    </row>
    <row r="70" spans="1:15" s="275" customFormat="1" ht="12.6" customHeight="1" x14ac:dyDescent="0.3">
      <c r="A70" s="280"/>
      <c r="B70" s="200">
        <v>2021</v>
      </c>
      <c r="C70" s="221" t="s">
        <v>1581</v>
      </c>
      <c r="D70" s="220" t="s">
        <v>1621</v>
      </c>
      <c r="E70" s="220" t="s">
        <v>1387</v>
      </c>
      <c r="F70" s="220" t="s">
        <v>1531</v>
      </c>
      <c r="G70" s="220" t="s">
        <v>26</v>
      </c>
      <c r="H70" s="219" t="s">
        <v>26</v>
      </c>
      <c r="J70" s="215"/>
      <c r="K70" s="215"/>
      <c r="L70" s="215"/>
      <c r="M70" s="215"/>
      <c r="N70" s="215"/>
      <c r="O70" s="215"/>
    </row>
    <row r="71" spans="1:15" s="275" customFormat="1" ht="12.6" customHeight="1" x14ac:dyDescent="0.3">
      <c r="A71" s="280"/>
      <c r="B71" s="200">
        <v>2022</v>
      </c>
      <c r="C71" s="218" t="s">
        <v>1620</v>
      </c>
      <c r="D71" s="217" t="s">
        <v>1619</v>
      </c>
      <c r="E71" s="217" t="s">
        <v>1389</v>
      </c>
      <c r="F71" s="217" t="s">
        <v>1618</v>
      </c>
      <c r="G71" s="217" t="s">
        <v>26</v>
      </c>
      <c r="H71" s="216" t="s">
        <v>26</v>
      </c>
      <c r="J71" s="215"/>
      <c r="K71" s="215"/>
      <c r="L71" s="215"/>
      <c r="M71" s="215"/>
      <c r="N71" s="215"/>
      <c r="O71" s="215"/>
    </row>
    <row r="72" spans="1:15" s="275" customFormat="1" ht="12.6" customHeight="1" x14ac:dyDescent="0.3">
      <c r="A72" s="282" t="s">
        <v>76</v>
      </c>
      <c r="B72" s="205">
        <v>2018</v>
      </c>
      <c r="C72" s="224" t="s">
        <v>1617</v>
      </c>
      <c r="D72" s="223" t="s">
        <v>1616</v>
      </c>
      <c r="E72" s="223" t="s">
        <v>1214</v>
      </c>
      <c r="F72" s="223" t="s">
        <v>1615</v>
      </c>
      <c r="G72" s="223" t="s">
        <v>1614</v>
      </c>
      <c r="H72" s="222" t="s">
        <v>1613</v>
      </c>
      <c r="J72" s="215"/>
      <c r="K72" s="215"/>
      <c r="L72" s="215"/>
      <c r="M72" s="215"/>
      <c r="N72" s="215"/>
      <c r="O72" s="215"/>
    </row>
    <row r="73" spans="1:15" s="275" customFormat="1" ht="12.6" customHeight="1" x14ac:dyDescent="0.3">
      <c r="A73" s="280"/>
      <c r="B73" s="201">
        <v>2019</v>
      </c>
      <c r="C73" s="221" t="s">
        <v>1612</v>
      </c>
      <c r="D73" s="220" t="s">
        <v>1339</v>
      </c>
      <c r="E73" s="220" t="s">
        <v>1611</v>
      </c>
      <c r="F73" s="220" t="s">
        <v>1610</v>
      </c>
      <c r="G73" s="220" t="s">
        <v>1609</v>
      </c>
      <c r="H73" s="219" t="s">
        <v>1608</v>
      </c>
      <c r="J73" s="215"/>
      <c r="K73" s="215"/>
      <c r="L73" s="215"/>
      <c r="M73" s="215"/>
      <c r="N73" s="215"/>
      <c r="O73" s="215"/>
    </row>
    <row r="74" spans="1:15" s="275" customFormat="1" ht="12.6" customHeight="1" x14ac:dyDescent="0.3">
      <c r="A74" s="280"/>
      <c r="B74" s="309">
        <v>2020</v>
      </c>
      <c r="C74" s="221" t="s">
        <v>1607</v>
      </c>
      <c r="D74" s="220" t="s">
        <v>1388</v>
      </c>
      <c r="E74" s="220" t="s">
        <v>1210</v>
      </c>
      <c r="F74" s="220" t="s">
        <v>1606</v>
      </c>
      <c r="G74" s="220" t="s">
        <v>26</v>
      </c>
      <c r="H74" s="219" t="s">
        <v>26</v>
      </c>
      <c r="J74" s="215"/>
      <c r="K74" s="215"/>
      <c r="L74" s="215"/>
      <c r="M74" s="215"/>
      <c r="N74" s="215"/>
      <c r="O74" s="215"/>
    </row>
    <row r="75" spans="1:15" s="275" customFormat="1" ht="12.6" customHeight="1" x14ac:dyDescent="0.3">
      <c r="A75" s="280"/>
      <c r="B75" s="200">
        <v>2021</v>
      </c>
      <c r="C75" s="221" t="s">
        <v>1216</v>
      </c>
      <c r="D75" s="220" t="s">
        <v>1391</v>
      </c>
      <c r="E75" s="220" t="s">
        <v>1210</v>
      </c>
      <c r="F75" s="220" t="s">
        <v>1605</v>
      </c>
      <c r="G75" s="220" t="s">
        <v>26</v>
      </c>
      <c r="H75" s="219" t="s">
        <v>26</v>
      </c>
      <c r="J75" s="215"/>
      <c r="K75" s="215"/>
      <c r="L75" s="215"/>
      <c r="M75" s="215"/>
      <c r="N75" s="215"/>
      <c r="O75" s="215"/>
    </row>
    <row r="76" spans="1:15" s="275" customFormat="1" ht="12.6" customHeight="1" x14ac:dyDescent="0.3">
      <c r="A76" s="280"/>
      <c r="B76" s="200">
        <v>2022</v>
      </c>
      <c r="C76" s="218" t="s">
        <v>1575</v>
      </c>
      <c r="D76" s="217" t="s">
        <v>1400</v>
      </c>
      <c r="E76" s="217" t="s">
        <v>1214</v>
      </c>
      <c r="F76" s="217" t="s">
        <v>1604</v>
      </c>
      <c r="G76" s="217" t="s">
        <v>26</v>
      </c>
      <c r="H76" s="216" t="s">
        <v>26</v>
      </c>
      <c r="J76" s="215"/>
      <c r="K76" s="215"/>
      <c r="L76" s="215"/>
      <c r="M76" s="215"/>
      <c r="N76" s="215"/>
      <c r="O76" s="215"/>
    </row>
    <row r="77" spans="1:15" s="275" customFormat="1" ht="12.6" customHeight="1" x14ac:dyDescent="0.3">
      <c r="A77" s="282" t="s">
        <v>77</v>
      </c>
      <c r="B77" s="205">
        <v>2018</v>
      </c>
      <c r="C77" s="224" t="s">
        <v>1598</v>
      </c>
      <c r="D77" s="223" t="s">
        <v>1595</v>
      </c>
      <c r="E77" s="223" t="s">
        <v>1386</v>
      </c>
      <c r="F77" s="223" t="s">
        <v>1603</v>
      </c>
      <c r="G77" s="223" t="s">
        <v>1602</v>
      </c>
      <c r="H77" s="222" t="s">
        <v>1601</v>
      </c>
      <c r="J77" s="215"/>
      <c r="K77" s="215"/>
      <c r="L77" s="215"/>
      <c r="M77" s="215"/>
      <c r="N77" s="215"/>
      <c r="O77" s="215"/>
    </row>
    <row r="78" spans="1:15" s="275" customFormat="1" ht="12.6" customHeight="1" x14ac:dyDescent="0.3">
      <c r="A78" s="280"/>
      <c r="B78" s="201">
        <v>2019</v>
      </c>
      <c r="C78" s="221" t="s">
        <v>1498</v>
      </c>
      <c r="D78" s="220" t="s">
        <v>1403</v>
      </c>
      <c r="E78" s="220" t="s">
        <v>1420</v>
      </c>
      <c r="F78" s="220" t="s">
        <v>1372</v>
      </c>
      <c r="G78" s="220" t="s">
        <v>1600</v>
      </c>
      <c r="H78" s="219" t="s">
        <v>1599</v>
      </c>
      <c r="J78" s="215"/>
      <c r="K78" s="215"/>
      <c r="L78" s="215"/>
      <c r="M78" s="215"/>
      <c r="N78" s="215"/>
      <c r="O78" s="215"/>
    </row>
    <row r="79" spans="1:15" s="275" customFormat="1" ht="12.6" customHeight="1" x14ac:dyDescent="0.3">
      <c r="A79" s="280"/>
      <c r="B79" s="309">
        <v>2020</v>
      </c>
      <c r="C79" s="221" t="s">
        <v>1598</v>
      </c>
      <c r="D79" s="220" t="s">
        <v>1597</v>
      </c>
      <c r="E79" s="220" t="s">
        <v>1180</v>
      </c>
      <c r="F79" s="220" t="s">
        <v>1456</v>
      </c>
      <c r="G79" s="220" t="s">
        <v>26</v>
      </c>
      <c r="H79" s="219" t="s">
        <v>26</v>
      </c>
      <c r="J79" s="215"/>
      <c r="K79" s="215"/>
      <c r="L79" s="215"/>
      <c r="M79" s="215"/>
      <c r="N79" s="215"/>
      <c r="O79" s="215"/>
    </row>
    <row r="80" spans="1:15" s="275" customFormat="1" ht="12.6" customHeight="1" x14ac:dyDescent="0.3">
      <c r="A80" s="280"/>
      <c r="B80" s="200">
        <v>2021</v>
      </c>
      <c r="C80" s="221" t="s">
        <v>1549</v>
      </c>
      <c r="D80" s="220" t="s">
        <v>1377</v>
      </c>
      <c r="E80" s="220" t="s">
        <v>1308</v>
      </c>
      <c r="F80" s="220" t="s">
        <v>1311</v>
      </c>
      <c r="G80" s="220" t="s">
        <v>26</v>
      </c>
      <c r="H80" s="219" t="s">
        <v>26</v>
      </c>
      <c r="J80" s="215"/>
      <c r="K80" s="215"/>
      <c r="L80" s="215"/>
      <c r="M80" s="215"/>
      <c r="N80" s="215"/>
      <c r="O80" s="215"/>
    </row>
    <row r="81" spans="1:21" s="275" customFormat="1" ht="12.6" customHeight="1" x14ac:dyDescent="0.3">
      <c r="A81" s="280"/>
      <c r="B81" s="200">
        <v>2022</v>
      </c>
      <c r="C81" s="218" t="s">
        <v>1596</v>
      </c>
      <c r="D81" s="217" t="s">
        <v>1595</v>
      </c>
      <c r="E81" s="217" t="s">
        <v>1308</v>
      </c>
      <c r="F81" s="217" t="s">
        <v>1594</v>
      </c>
      <c r="G81" s="217" t="s">
        <v>26</v>
      </c>
      <c r="H81" s="216" t="s">
        <v>26</v>
      </c>
      <c r="J81" s="215"/>
      <c r="K81" s="215"/>
      <c r="L81" s="215"/>
      <c r="M81" s="215"/>
      <c r="N81" s="215"/>
      <c r="O81" s="215"/>
    </row>
    <row r="82" spans="1:21" s="275" customFormat="1" ht="12.6" customHeight="1" x14ac:dyDescent="0.3">
      <c r="A82" s="282" t="s">
        <v>78</v>
      </c>
      <c r="B82" s="205">
        <v>2018</v>
      </c>
      <c r="C82" s="224" t="s">
        <v>1593</v>
      </c>
      <c r="D82" s="223" t="s">
        <v>1362</v>
      </c>
      <c r="E82" s="223" t="s">
        <v>1207</v>
      </c>
      <c r="F82" s="223" t="s">
        <v>1379</v>
      </c>
      <c r="G82" s="223" t="s">
        <v>1592</v>
      </c>
      <c r="H82" s="222" t="s">
        <v>1591</v>
      </c>
      <c r="J82" s="215"/>
      <c r="K82" s="215"/>
      <c r="L82" s="215"/>
      <c r="M82" s="215"/>
      <c r="N82" s="215"/>
      <c r="O82" s="215"/>
    </row>
    <row r="83" spans="1:21" s="275" customFormat="1" ht="12.6" customHeight="1" x14ac:dyDescent="0.3">
      <c r="A83" s="280"/>
      <c r="B83" s="201">
        <v>2019</v>
      </c>
      <c r="C83" s="221" t="s">
        <v>1590</v>
      </c>
      <c r="D83" s="220" t="s">
        <v>1391</v>
      </c>
      <c r="E83" s="220" t="s">
        <v>1207</v>
      </c>
      <c r="F83" s="220" t="s">
        <v>1417</v>
      </c>
      <c r="G83" s="220" t="s">
        <v>1589</v>
      </c>
      <c r="H83" s="219" t="s">
        <v>1588</v>
      </c>
      <c r="J83" s="215"/>
      <c r="K83" s="215"/>
      <c r="L83" s="215"/>
      <c r="M83" s="215"/>
      <c r="N83" s="215"/>
      <c r="O83" s="215"/>
    </row>
    <row r="84" spans="1:21" s="275" customFormat="1" ht="12.6" customHeight="1" x14ac:dyDescent="0.3">
      <c r="A84" s="280"/>
      <c r="B84" s="309">
        <v>2020</v>
      </c>
      <c r="C84" s="221" t="s">
        <v>1587</v>
      </c>
      <c r="D84" s="220" t="s">
        <v>1306</v>
      </c>
      <c r="E84" s="220" t="s">
        <v>1210</v>
      </c>
      <c r="F84" s="220" t="s">
        <v>1365</v>
      </c>
      <c r="G84" s="220" t="s">
        <v>26</v>
      </c>
      <c r="H84" s="219" t="s">
        <v>26</v>
      </c>
      <c r="J84" s="215"/>
      <c r="K84" s="215"/>
      <c r="L84" s="215"/>
      <c r="M84" s="215"/>
      <c r="N84" s="215"/>
      <c r="O84" s="215"/>
    </row>
    <row r="85" spans="1:21" s="275" customFormat="1" ht="12.6" customHeight="1" x14ac:dyDescent="0.3">
      <c r="A85" s="280"/>
      <c r="B85" s="200">
        <v>2021</v>
      </c>
      <c r="C85" s="221" t="s">
        <v>1586</v>
      </c>
      <c r="D85" s="220" t="s">
        <v>1313</v>
      </c>
      <c r="E85" s="220" t="s">
        <v>1315</v>
      </c>
      <c r="F85" s="220" t="s">
        <v>1543</v>
      </c>
      <c r="G85" s="220" t="s">
        <v>26</v>
      </c>
      <c r="H85" s="219" t="s">
        <v>26</v>
      </c>
      <c r="J85" s="215"/>
      <c r="K85" s="215"/>
      <c r="L85" s="215"/>
      <c r="M85" s="215"/>
      <c r="N85" s="215"/>
      <c r="O85" s="215"/>
    </row>
    <row r="86" spans="1:21" s="275" customFormat="1" ht="12.6" customHeight="1" x14ac:dyDescent="0.3">
      <c r="A86" s="280"/>
      <c r="B86" s="200">
        <v>2022</v>
      </c>
      <c r="C86" s="218" t="s">
        <v>1585</v>
      </c>
      <c r="D86" s="217" t="s">
        <v>1241</v>
      </c>
      <c r="E86" s="217" t="s">
        <v>1207</v>
      </c>
      <c r="F86" s="217" t="s">
        <v>1543</v>
      </c>
      <c r="G86" s="217" t="s">
        <v>26</v>
      </c>
      <c r="H86" s="216" t="s">
        <v>26</v>
      </c>
      <c r="J86" s="215"/>
      <c r="K86" s="215"/>
      <c r="L86" s="215"/>
      <c r="M86" s="215"/>
      <c r="N86" s="215"/>
      <c r="O86" s="215"/>
    </row>
    <row r="87" spans="1:21" s="256" customFormat="1" ht="12.6" customHeight="1" collapsed="1" x14ac:dyDescent="0.3">
      <c r="A87" s="262" t="s">
        <v>18</v>
      </c>
      <c r="B87" s="214">
        <v>2018</v>
      </c>
      <c r="C87" s="572" t="s">
        <v>1584</v>
      </c>
      <c r="D87" s="573" t="s">
        <v>1264</v>
      </c>
      <c r="E87" s="573" t="s">
        <v>1531</v>
      </c>
      <c r="F87" s="573" t="s">
        <v>1583</v>
      </c>
      <c r="G87" s="573">
        <v>1422.7</v>
      </c>
      <c r="H87" s="574" t="s">
        <v>1582</v>
      </c>
      <c r="J87" s="196"/>
      <c r="K87" s="196"/>
      <c r="L87" s="196"/>
      <c r="M87" s="196"/>
      <c r="N87" s="196"/>
      <c r="O87" s="196"/>
      <c r="P87" s="255"/>
      <c r="Q87" s="255"/>
      <c r="R87" s="255"/>
      <c r="S87" s="255"/>
      <c r="T87" s="255"/>
      <c r="U87" s="255"/>
    </row>
    <row r="88" spans="1:21" s="256" customFormat="1" ht="12.6" customHeight="1" x14ac:dyDescent="0.3">
      <c r="A88" s="267"/>
      <c r="B88" s="213">
        <v>2019</v>
      </c>
      <c r="C88" s="575" t="s">
        <v>1206</v>
      </c>
      <c r="D88" s="576" t="s">
        <v>1264</v>
      </c>
      <c r="E88" s="576" t="s">
        <v>1581</v>
      </c>
      <c r="F88" s="576" t="s">
        <v>1580</v>
      </c>
      <c r="G88" s="576">
        <v>2217.6999999999998</v>
      </c>
      <c r="H88" s="577" t="s">
        <v>1579</v>
      </c>
      <c r="J88" s="196"/>
      <c r="K88" s="196"/>
      <c r="L88" s="196"/>
      <c r="M88" s="196"/>
      <c r="N88" s="196"/>
      <c r="O88" s="196"/>
      <c r="P88" s="255"/>
      <c r="Q88" s="255"/>
      <c r="R88" s="255"/>
      <c r="S88" s="255"/>
      <c r="T88" s="255"/>
      <c r="U88" s="255"/>
    </row>
    <row r="89" spans="1:21" s="256" customFormat="1" ht="12.6" customHeight="1" x14ac:dyDescent="0.3">
      <c r="A89" s="267"/>
      <c r="B89" s="310">
        <v>2020</v>
      </c>
      <c r="C89" s="575" t="s">
        <v>1202</v>
      </c>
      <c r="D89" s="576" t="s">
        <v>1578</v>
      </c>
      <c r="E89" s="576" t="s">
        <v>1577</v>
      </c>
      <c r="F89" s="576" t="s">
        <v>1576</v>
      </c>
      <c r="G89" s="576" t="s">
        <v>26</v>
      </c>
      <c r="H89" s="577" t="s">
        <v>26</v>
      </c>
      <c r="J89" s="196"/>
      <c r="K89" s="196"/>
      <c r="L89" s="196"/>
      <c r="M89" s="196"/>
      <c r="N89" s="196"/>
      <c r="O89" s="196"/>
      <c r="P89" s="255"/>
      <c r="Q89" s="255"/>
      <c r="R89" s="255"/>
      <c r="S89" s="255"/>
      <c r="T89" s="255"/>
      <c r="U89" s="255"/>
    </row>
    <row r="90" spans="1:21" s="256" customFormat="1" ht="12.6" customHeight="1" x14ac:dyDescent="0.3">
      <c r="A90" s="267"/>
      <c r="B90" s="212">
        <v>2021</v>
      </c>
      <c r="C90" s="575" t="s">
        <v>1499</v>
      </c>
      <c r="D90" s="576" t="s">
        <v>1401</v>
      </c>
      <c r="E90" s="576" t="s">
        <v>1575</v>
      </c>
      <c r="F90" s="576" t="s">
        <v>1574</v>
      </c>
      <c r="G90" s="576" t="s">
        <v>26</v>
      </c>
      <c r="H90" s="577" t="s">
        <v>26</v>
      </c>
      <c r="J90" s="196"/>
      <c r="K90" s="196"/>
      <c r="L90" s="196"/>
      <c r="M90" s="196"/>
      <c r="N90" s="196"/>
      <c r="O90" s="196"/>
      <c r="P90" s="255"/>
      <c r="Q90" s="255"/>
      <c r="R90" s="255"/>
      <c r="S90" s="255"/>
      <c r="T90" s="255"/>
      <c r="U90" s="255"/>
    </row>
    <row r="91" spans="1:21" s="256" customFormat="1" ht="12.6" customHeight="1" x14ac:dyDescent="0.3">
      <c r="A91" s="267"/>
      <c r="B91" s="212">
        <v>2022</v>
      </c>
      <c r="C91" s="575" t="s">
        <v>1187</v>
      </c>
      <c r="D91" s="576" t="s">
        <v>1353</v>
      </c>
      <c r="E91" s="576" t="s">
        <v>1573</v>
      </c>
      <c r="F91" s="576" t="s">
        <v>1352</v>
      </c>
      <c r="G91" s="576" t="s">
        <v>26</v>
      </c>
      <c r="H91" s="577" t="s">
        <v>26</v>
      </c>
      <c r="J91" s="196"/>
      <c r="K91" s="196"/>
      <c r="L91" s="196"/>
      <c r="M91" s="196"/>
      <c r="N91" s="196"/>
      <c r="O91" s="196"/>
      <c r="P91" s="255"/>
      <c r="Q91" s="255"/>
      <c r="R91" s="255"/>
      <c r="S91" s="255"/>
      <c r="T91" s="255"/>
      <c r="U91" s="255"/>
    </row>
    <row r="92" spans="1:21" s="275" customFormat="1" ht="12.6" customHeight="1" x14ac:dyDescent="0.3">
      <c r="A92" s="282" t="s">
        <v>79</v>
      </c>
      <c r="B92" s="205">
        <v>2018</v>
      </c>
      <c r="C92" s="224" t="s">
        <v>1348</v>
      </c>
      <c r="D92" s="223" t="s">
        <v>1572</v>
      </c>
      <c r="E92" s="223" t="s">
        <v>1571</v>
      </c>
      <c r="F92" s="223" t="s">
        <v>1570</v>
      </c>
      <c r="G92" s="223" t="s">
        <v>1569</v>
      </c>
      <c r="H92" s="222" t="s">
        <v>1568</v>
      </c>
      <c r="J92" s="215"/>
      <c r="K92" s="215"/>
      <c r="L92" s="215"/>
      <c r="M92" s="215"/>
      <c r="N92" s="215"/>
      <c r="O92" s="215"/>
    </row>
    <row r="93" spans="1:21" s="275" customFormat="1" ht="12.6" customHeight="1" x14ac:dyDescent="0.3">
      <c r="A93" s="283"/>
      <c r="B93" s="201">
        <v>2019</v>
      </c>
      <c r="C93" s="221" t="s">
        <v>1567</v>
      </c>
      <c r="D93" s="220" t="s">
        <v>1468</v>
      </c>
      <c r="E93" s="220" t="s">
        <v>892</v>
      </c>
      <c r="F93" s="220" t="s">
        <v>1566</v>
      </c>
      <c r="G93" s="220" t="s">
        <v>1565</v>
      </c>
      <c r="H93" s="219" t="s">
        <v>1564</v>
      </c>
      <c r="J93" s="215"/>
      <c r="K93" s="215"/>
      <c r="L93" s="215"/>
      <c r="M93" s="215"/>
      <c r="N93" s="215"/>
      <c r="O93" s="215"/>
    </row>
    <row r="94" spans="1:21" s="275" customFormat="1" ht="12.6" customHeight="1" x14ac:dyDescent="0.3">
      <c r="A94" s="280"/>
      <c r="B94" s="309">
        <v>2020</v>
      </c>
      <c r="C94" s="221" t="s">
        <v>1563</v>
      </c>
      <c r="D94" s="220" t="s">
        <v>1488</v>
      </c>
      <c r="E94" s="220" t="s">
        <v>1009</v>
      </c>
      <c r="F94" s="220" t="s">
        <v>1562</v>
      </c>
      <c r="G94" s="220" t="s">
        <v>26</v>
      </c>
      <c r="H94" s="219" t="s">
        <v>26</v>
      </c>
      <c r="J94" s="215"/>
      <c r="K94" s="215"/>
      <c r="L94" s="215"/>
      <c r="M94" s="215"/>
      <c r="N94" s="215"/>
      <c r="O94" s="215"/>
    </row>
    <row r="95" spans="1:21" s="275" customFormat="1" ht="12.6" customHeight="1" x14ac:dyDescent="0.3">
      <c r="A95" s="280"/>
      <c r="B95" s="200">
        <v>2021</v>
      </c>
      <c r="C95" s="221" t="s">
        <v>1561</v>
      </c>
      <c r="D95" s="220" t="s">
        <v>1231</v>
      </c>
      <c r="E95" s="220" t="s">
        <v>892</v>
      </c>
      <c r="F95" s="220" t="s">
        <v>1560</v>
      </c>
      <c r="G95" s="220" t="s">
        <v>26</v>
      </c>
      <c r="H95" s="219" t="s">
        <v>26</v>
      </c>
      <c r="J95" s="215"/>
      <c r="K95" s="215"/>
      <c r="L95" s="215"/>
      <c r="M95" s="215"/>
      <c r="N95" s="215"/>
      <c r="O95" s="215"/>
    </row>
    <row r="96" spans="1:21" s="275" customFormat="1" ht="12.6" customHeight="1" x14ac:dyDescent="0.3">
      <c r="A96" s="280"/>
      <c r="B96" s="200">
        <v>2022</v>
      </c>
      <c r="C96" s="218" t="s">
        <v>1559</v>
      </c>
      <c r="D96" s="217" t="s">
        <v>1558</v>
      </c>
      <c r="E96" s="217" t="s">
        <v>1557</v>
      </c>
      <c r="F96" s="217" t="s">
        <v>1556</v>
      </c>
      <c r="G96" s="217" t="s">
        <v>26</v>
      </c>
      <c r="H96" s="216" t="s">
        <v>26</v>
      </c>
      <c r="J96" s="215"/>
      <c r="K96" s="215"/>
      <c r="L96" s="215"/>
      <c r="M96" s="215"/>
      <c r="N96" s="215"/>
      <c r="O96" s="215"/>
    </row>
    <row r="97" spans="1:15" s="275" customFormat="1" ht="12.6" customHeight="1" x14ac:dyDescent="0.3">
      <c r="A97" s="282" t="s">
        <v>80</v>
      </c>
      <c r="B97" s="205">
        <v>2018</v>
      </c>
      <c r="C97" s="224" t="s">
        <v>1475</v>
      </c>
      <c r="D97" s="223" t="s">
        <v>1394</v>
      </c>
      <c r="E97" s="223" t="s">
        <v>1509</v>
      </c>
      <c r="F97" s="223" t="s">
        <v>1197</v>
      </c>
      <c r="G97" s="223" t="s">
        <v>1555</v>
      </c>
      <c r="H97" s="222" t="s">
        <v>1554</v>
      </c>
      <c r="J97" s="215"/>
      <c r="K97" s="215"/>
      <c r="L97" s="215"/>
      <c r="M97" s="215"/>
      <c r="N97" s="215"/>
      <c r="O97" s="215"/>
    </row>
    <row r="98" spans="1:15" s="275" customFormat="1" ht="12.6" customHeight="1" x14ac:dyDescent="0.3">
      <c r="A98" s="280"/>
      <c r="B98" s="201">
        <v>2019</v>
      </c>
      <c r="C98" s="221" t="s">
        <v>1425</v>
      </c>
      <c r="D98" s="220" t="s">
        <v>1313</v>
      </c>
      <c r="E98" s="220" t="s">
        <v>1553</v>
      </c>
      <c r="F98" s="220" t="s">
        <v>1268</v>
      </c>
      <c r="G98" s="220" t="s">
        <v>1552</v>
      </c>
      <c r="H98" s="219" t="s">
        <v>1551</v>
      </c>
      <c r="J98" s="215"/>
      <c r="K98" s="215"/>
      <c r="L98" s="215"/>
      <c r="M98" s="215"/>
      <c r="N98" s="215"/>
      <c r="O98" s="215"/>
    </row>
    <row r="99" spans="1:15" s="275" customFormat="1" ht="12.6" customHeight="1" x14ac:dyDescent="0.3">
      <c r="A99" s="280"/>
      <c r="B99" s="309">
        <v>2020</v>
      </c>
      <c r="C99" s="221" t="s">
        <v>1532</v>
      </c>
      <c r="D99" s="220" t="s">
        <v>1446</v>
      </c>
      <c r="E99" s="220" t="s">
        <v>1550</v>
      </c>
      <c r="F99" s="220" t="s">
        <v>1549</v>
      </c>
      <c r="G99" s="220" t="s">
        <v>26</v>
      </c>
      <c r="H99" s="219" t="s">
        <v>26</v>
      </c>
      <c r="J99" s="215"/>
      <c r="K99" s="215"/>
      <c r="L99" s="215"/>
      <c r="M99" s="215"/>
      <c r="N99" s="215"/>
      <c r="O99" s="215"/>
    </row>
    <row r="100" spans="1:15" s="275" customFormat="1" ht="12.6" customHeight="1" x14ac:dyDescent="0.3">
      <c r="A100" s="280"/>
      <c r="B100" s="200">
        <v>2021</v>
      </c>
      <c r="C100" s="221" t="s">
        <v>1548</v>
      </c>
      <c r="D100" s="220" t="s">
        <v>1344</v>
      </c>
      <c r="E100" s="220" t="s">
        <v>1547</v>
      </c>
      <c r="F100" s="220" t="s">
        <v>1205</v>
      </c>
      <c r="G100" s="220" t="s">
        <v>26</v>
      </c>
      <c r="H100" s="219" t="s">
        <v>26</v>
      </c>
      <c r="J100" s="215"/>
      <c r="K100" s="215"/>
      <c r="L100" s="215"/>
      <c r="M100" s="215"/>
      <c r="N100" s="215"/>
      <c r="O100" s="215"/>
    </row>
    <row r="101" spans="1:15" s="275" customFormat="1" ht="12.6" customHeight="1" x14ac:dyDescent="0.3">
      <c r="A101" s="280"/>
      <c r="B101" s="200">
        <v>2022</v>
      </c>
      <c r="C101" s="218" t="s">
        <v>1546</v>
      </c>
      <c r="D101" s="217" t="s">
        <v>1407</v>
      </c>
      <c r="E101" s="217" t="s">
        <v>1545</v>
      </c>
      <c r="F101" s="217" t="s">
        <v>1428</v>
      </c>
      <c r="G101" s="217" t="s">
        <v>26</v>
      </c>
      <c r="H101" s="216" t="s">
        <v>26</v>
      </c>
      <c r="J101" s="215"/>
      <c r="K101" s="215"/>
      <c r="L101" s="215"/>
      <c r="M101" s="215"/>
      <c r="N101" s="215"/>
      <c r="O101" s="215"/>
    </row>
    <row r="102" spans="1:15" s="275" customFormat="1" ht="12.6" customHeight="1" x14ac:dyDescent="0.3">
      <c r="A102" s="282" t="s">
        <v>81</v>
      </c>
      <c r="B102" s="205">
        <v>2018</v>
      </c>
      <c r="C102" s="224" t="s">
        <v>1544</v>
      </c>
      <c r="D102" s="223" t="s">
        <v>1367</v>
      </c>
      <c r="E102" s="223" t="s">
        <v>1543</v>
      </c>
      <c r="F102" s="223" t="s">
        <v>1325</v>
      </c>
      <c r="G102" s="223" t="s">
        <v>1542</v>
      </c>
      <c r="H102" s="222" t="s">
        <v>1541</v>
      </c>
      <c r="J102" s="215"/>
      <c r="K102" s="215"/>
      <c r="L102" s="215"/>
      <c r="M102" s="215"/>
      <c r="N102" s="215"/>
      <c r="O102" s="215"/>
    </row>
    <row r="103" spans="1:15" s="275" customFormat="1" ht="12.6" customHeight="1" x14ac:dyDescent="0.3">
      <c r="A103" s="280"/>
      <c r="B103" s="201">
        <v>2019</v>
      </c>
      <c r="C103" s="221" t="s">
        <v>1324</v>
      </c>
      <c r="D103" s="220" t="s">
        <v>1540</v>
      </c>
      <c r="E103" s="220" t="s">
        <v>1429</v>
      </c>
      <c r="F103" s="220" t="s">
        <v>1539</v>
      </c>
      <c r="G103" s="220" t="s">
        <v>1538</v>
      </c>
      <c r="H103" s="219" t="s">
        <v>1537</v>
      </c>
      <c r="J103" s="215"/>
      <c r="K103" s="215"/>
      <c r="L103" s="215"/>
      <c r="M103" s="215"/>
      <c r="N103" s="215"/>
      <c r="O103" s="215"/>
    </row>
    <row r="104" spans="1:15" s="275" customFormat="1" ht="12.6" customHeight="1" x14ac:dyDescent="0.3">
      <c r="A104" s="280"/>
      <c r="B104" s="309">
        <v>2020</v>
      </c>
      <c r="C104" s="221" t="s">
        <v>1536</v>
      </c>
      <c r="D104" s="220" t="s">
        <v>1357</v>
      </c>
      <c r="E104" s="220" t="s">
        <v>1426</v>
      </c>
      <c r="F104" s="220" t="s">
        <v>1460</v>
      </c>
      <c r="G104" s="220" t="s">
        <v>26</v>
      </c>
      <c r="H104" s="219" t="s">
        <v>26</v>
      </c>
      <c r="J104" s="215"/>
      <c r="K104" s="215"/>
      <c r="L104" s="215"/>
      <c r="M104" s="215"/>
      <c r="N104" s="215"/>
      <c r="O104" s="215"/>
    </row>
    <row r="105" spans="1:15" s="275" customFormat="1" ht="12.6" customHeight="1" x14ac:dyDescent="0.3">
      <c r="A105" s="280"/>
      <c r="B105" s="200">
        <v>2021</v>
      </c>
      <c r="C105" s="221" t="s">
        <v>1268</v>
      </c>
      <c r="D105" s="220" t="s">
        <v>1357</v>
      </c>
      <c r="E105" s="220" t="s">
        <v>1359</v>
      </c>
      <c r="F105" s="220" t="s">
        <v>1535</v>
      </c>
      <c r="G105" s="220" t="s">
        <v>26</v>
      </c>
      <c r="H105" s="219" t="s">
        <v>26</v>
      </c>
      <c r="J105" s="215"/>
      <c r="K105" s="215"/>
      <c r="L105" s="215"/>
      <c r="M105" s="215"/>
      <c r="N105" s="215"/>
      <c r="O105" s="215"/>
    </row>
    <row r="106" spans="1:15" s="275" customFormat="1" ht="12.6" customHeight="1" x14ac:dyDescent="0.3">
      <c r="A106" s="280"/>
      <c r="B106" s="200">
        <v>2022</v>
      </c>
      <c r="C106" s="218" t="s">
        <v>1468</v>
      </c>
      <c r="D106" s="217" t="s">
        <v>1534</v>
      </c>
      <c r="E106" s="217" t="s">
        <v>1533</v>
      </c>
      <c r="F106" s="217" t="s">
        <v>1532</v>
      </c>
      <c r="G106" s="217" t="s">
        <v>26</v>
      </c>
      <c r="H106" s="216" t="s">
        <v>26</v>
      </c>
      <c r="J106" s="215"/>
      <c r="K106" s="215"/>
      <c r="L106" s="215"/>
      <c r="M106" s="215"/>
      <c r="N106" s="215"/>
      <c r="O106" s="215"/>
    </row>
    <row r="107" spans="1:15" s="275" customFormat="1" ht="12.6" customHeight="1" x14ac:dyDescent="0.3">
      <c r="A107" s="282" t="s">
        <v>82</v>
      </c>
      <c r="B107" s="205">
        <v>2018</v>
      </c>
      <c r="C107" s="224" t="s">
        <v>1531</v>
      </c>
      <c r="D107" s="223" t="s">
        <v>1530</v>
      </c>
      <c r="E107" s="223" t="s">
        <v>1308</v>
      </c>
      <c r="F107" s="223" t="s">
        <v>1470</v>
      </c>
      <c r="G107" s="223" t="s">
        <v>1529</v>
      </c>
      <c r="H107" s="222" t="s">
        <v>1528</v>
      </c>
      <c r="J107" s="215"/>
      <c r="K107" s="215"/>
      <c r="L107" s="215"/>
      <c r="M107" s="215"/>
      <c r="N107" s="215"/>
      <c r="O107" s="215"/>
    </row>
    <row r="108" spans="1:15" s="275" customFormat="1" ht="12.6" customHeight="1" x14ac:dyDescent="0.3">
      <c r="A108" s="283"/>
      <c r="B108" s="201">
        <v>2019</v>
      </c>
      <c r="C108" s="221" t="s">
        <v>1212</v>
      </c>
      <c r="D108" s="220" t="s">
        <v>1391</v>
      </c>
      <c r="E108" s="220" t="s">
        <v>1456</v>
      </c>
      <c r="F108" s="220" t="s">
        <v>1195</v>
      </c>
      <c r="G108" s="220" t="s">
        <v>1527</v>
      </c>
      <c r="H108" s="219" t="s">
        <v>1526</v>
      </c>
      <c r="J108" s="215"/>
      <c r="K108" s="215"/>
      <c r="L108" s="215"/>
      <c r="M108" s="215"/>
      <c r="N108" s="215"/>
      <c r="O108" s="215"/>
    </row>
    <row r="109" spans="1:15" s="275" customFormat="1" ht="12.6" customHeight="1" x14ac:dyDescent="0.3">
      <c r="A109" s="280"/>
      <c r="B109" s="309">
        <v>2020</v>
      </c>
      <c r="C109" s="221" t="s">
        <v>1421</v>
      </c>
      <c r="D109" s="220" t="s">
        <v>1394</v>
      </c>
      <c r="E109" s="220" t="s">
        <v>1435</v>
      </c>
      <c r="F109" s="220" t="s">
        <v>1388</v>
      </c>
      <c r="G109" s="220" t="s">
        <v>26</v>
      </c>
      <c r="H109" s="219" t="s">
        <v>26</v>
      </c>
      <c r="J109" s="215"/>
      <c r="K109" s="215"/>
      <c r="L109" s="215"/>
      <c r="M109" s="215"/>
      <c r="N109" s="215"/>
      <c r="O109" s="215"/>
    </row>
    <row r="110" spans="1:15" s="275" customFormat="1" ht="12.6" customHeight="1" x14ac:dyDescent="0.3">
      <c r="A110" s="280"/>
      <c r="B110" s="200">
        <v>2021</v>
      </c>
      <c r="C110" s="221">
        <v>24.2</v>
      </c>
      <c r="D110" s="220" t="s">
        <v>1241</v>
      </c>
      <c r="E110" s="220" t="s">
        <v>1525</v>
      </c>
      <c r="F110" s="220" t="s">
        <v>1524</v>
      </c>
      <c r="G110" s="220" t="s">
        <v>26</v>
      </c>
      <c r="H110" s="219" t="s">
        <v>26</v>
      </c>
      <c r="J110" s="215"/>
      <c r="K110" s="215"/>
      <c r="L110" s="215"/>
      <c r="M110" s="215"/>
      <c r="N110" s="215"/>
      <c r="O110" s="215"/>
    </row>
    <row r="111" spans="1:15" s="275" customFormat="1" ht="12.6" customHeight="1" x14ac:dyDescent="0.3">
      <c r="A111" s="280"/>
      <c r="B111" s="200">
        <v>2022</v>
      </c>
      <c r="C111" s="218" t="s">
        <v>1307</v>
      </c>
      <c r="D111" s="217" t="s">
        <v>1306</v>
      </c>
      <c r="E111" s="217" t="s">
        <v>1523</v>
      </c>
      <c r="F111" s="217" t="s">
        <v>1522</v>
      </c>
      <c r="G111" s="217" t="s">
        <v>26</v>
      </c>
      <c r="H111" s="216" t="s">
        <v>26</v>
      </c>
      <c r="J111" s="215"/>
      <c r="K111" s="215"/>
      <c r="L111" s="215"/>
      <c r="M111" s="215"/>
      <c r="N111" s="215"/>
      <c r="O111" s="215"/>
    </row>
    <row r="112" spans="1:15" s="275" customFormat="1" ht="12.6" customHeight="1" x14ac:dyDescent="0.3">
      <c r="A112" s="282" t="s">
        <v>83</v>
      </c>
      <c r="B112" s="205">
        <v>2018</v>
      </c>
      <c r="C112" s="224" t="s">
        <v>1316</v>
      </c>
      <c r="D112" s="223" t="s">
        <v>1384</v>
      </c>
      <c r="E112" s="223" t="s">
        <v>1371</v>
      </c>
      <c r="F112" s="223" t="s">
        <v>1467</v>
      </c>
      <c r="G112" s="223" t="s">
        <v>1521</v>
      </c>
      <c r="H112" s="222" t="s">
        <v>1520</v>
      </c>
      <c r="J112" s="215"/>
      <c r="K112" s="215"/>
      <c r="L112" s="215"/>
      <c r="M112" s="215"/>
      <c r="N112" s="215"/>
      <c r="O112" s="215"/>
    </row>
    <row r="113" spans="1:15" s="275" customFormat="1" ht="12.6" customHeight="1" x14ac:dyDescent="0.3">
      <c r="A113" s="280"/>
      <c r="B113" s="201">
        <v>2019</v>
      </c>
      <c r="C113" s="221" t="s">
        <v>1243</v>
      </c>
      <c r="D113" s="220" t="s">
        <v>1344</v>
      </c>
      <c r="E113" s="220" t="s">
        <v>1519</v>
      </c>
      <c r="F113" s="220" t="s">
        <v>1518</v>
      </c>
      <c r="G113" s="220">
        <v>2503</v>
      </c>
      <c r="H113" s="219" t="s">
        <v>1517</v>
      </c>
      <c r="J113" s="215"/>
      <c r="K113" s="215"/>
      <c r="L113" s="215"/>
      <c r="M113" s="215"/>
      <c r="N113" s="215"/>
      <c r="O113" s="215"/>
    </row>
    <row r="114" spans="1:15" s="275" customFormat="1" ht="12.6" customHeight="1" x14ac:dyDescent="0.3">
      <c r="A114" s="280"/>
      <c r="B114" s="309">
        <v>2020</v>
      </c>
      <c r="C114" s="221" t="s">
        <v>1469</v>
      </c>
      <c r="D114" s="220" t="s">
        <v>1321</v>
      </c>
      <c r="E114" s="220" t="s">
        <v>1511</v>
      </c>
      <c r="F114" s="220" t="s">
        <v>1516</v>
      </c>
      <c r="G114" s="220" t="s">
        <v>26</v>
      </c>
      <c r="H114" s="219" t="s">
        <v>26</v>
      </c>
      <c r="J114" s="215"/>
      <c r="K114" s="215"/>
      <c r="L114" s="215"/>
      <c r="M114" s="215"/>
      <c r="N114" s="215"/>
      <c r="O114" s="215"/>
    </row>
    <row r="115" spans="1:15" s="275" customFormat="1" ht="12.6" customHeight="1" x14ac:dyDescent="0.3">
      <c r="A115" s="280"/>
      <c r="B115" s="200">
        <v>2021</v>
      </c>
      <c r="C115" s="221" t="s">
        <v>1515</v>
      </c>
      <c r="D115" s="220" t="s">
        <v>1514</v>
      </c>
      <c r="E115" s="220" t="s">
        <v>1503</v>
      </c>
      <c r="F115" s="220" t="s">
        <v>1239</v>
      </c>
      <c r="G115" s="220" t="s">
        <v>26</v>
      </c>
      <c r="H115" s="219" t="s">
        <v>26</v>
      </c>
      <c r="J115" s="215"/>
      <c r="K115" s="215"/>
      <c r="L115" s="215"/>
      <c r="M115" s="215"/>
      <c r="N115" s="215"/>
      <c r="O115" s="215"/>
    </row>
    <row r="116" spans="1:15" s="275" customFormat="1" ht="12.6" customHeight="1" x14ac:dyDescent="0.3">
      <c r="A116" s="280"/>
      <c r="B116" s="200">
        <v>2022</v>
      </c>
      <c r="C116" s="218" t="s">
        <v>1513</v>
      </c>
      <c r="D116" s="217" t="s">
        <v>1185</v>
      </c>
      <c r="E116" s="217" t="s">
        <v>1512</v>
      </c>
      <c r="F116" s="217" t="s">
        <v>1507</v>
      </c>
      <c r="G116" s="217" t="s">
        <v>26</v>
      </c>
      <c r="H116" s="216" t="s">
        <v>26</v>
      </c>
      <c r="J116" s="215"/>
      <c r="K116" s="215"/>
      <c r="L116" s="215"/>
      <c r="M116" s="215"/>
      <c r="N116" s="215"/>
      <c r="O116" s="215"/>
    </row>
    <row r="117" spans="1:15" s="275" customFormat="1" ht="12.6" customHeight="1" x14ac:dyDescent="0.3">
      <c r="A117" s="282" t="s">
        <v>84</v>
      </c>
      <c r="B117" s="205">
        <v>2018</v>
      </c>
      <c r="C117" s="224" t="s">
        <v>1276</v>
      </c>
      <c r="D117" s="223" t="s">
        <v>1511</v>
      </c>
      <c r="E117" s="223" t="s">
        <v>1510</v>
      </c>
      <c r="F117" s="223" t="s">
        <v>1314</v>
      </c>
      <c r="G117" s="223">
        <v>1885.6</v>
      </c>
      <c r="H117" s="222">
        <v>1757.3</v>
      </c>
      <c r="J117" s="215"/>
      <c r="K117" s="215"/>
      <c r="L117" s="215"/>
      <c r="M117" s="215"/>
      <c r="N117" s="215"/>
      <c r="O117" s="215"/>
    </row>
    <row r="118" spans="1:15" s="275" customFormat="1" ht="12.6" customHeight="1" x14ac:dyDescent="0.3">
      <c r="A118" s="280"/>
      <c r="B118" s="201">
        <v>2019</v>
      </c>
      <c r="C118" s="221" t="s">
        <v>1509</v>
      </c>
      <c r="D118" s="220" t="s">
        <v>1256</v>
      </c>
      <c r="E118" s="220" t="s">
        <v>1508</v>
      </c>
      <c r="F118" s="220" t="s">
        <v>1507</v>
      </c>
      <c r="G118" s="220">
        <v>1854.5</v>
      </c>
      <c r="H118" s="219">
        <v>1735.8</v>
      </c>
      <c r="J118" s="215"/>
      <c r="K118" s="215"/>
      <c r="L118" s="215"/>
      <c r="M118" s="215"/>
      <c r="N118" s="215"/>
      <c r="O118" s="215"/>
    </row>
    <row r="119" spans="1:15" s="275" customFormat="1" ht="12.6" customHeight="1" x14ac:dyDescent="0.3">
      <c r="A119" s="280"/>
      <c r="B119" s="309">
        <v>2020</v>
      </c>
      <c r="C119" s="221" t="s">
        <v>1307</v>
      </c>
      <c r="D119" s="220" t="s">
        <v>1506</v>
      </c>
      <c r="E119" s="220" t="s">
        <v>1505</v>
      </c>
      <c r="F119" s="220" t="s">
        <v>1299</v>
      </c>
      <c r="G119" s="220" t="s">
        <v>26</v>
      </c>
      <c r="H119" s="219" t="s">
        <v>26</v>
      </c>
      <c r="J119" s="215"/>
      <c r="K119" s="215"/>
      <c r="L119" s="215"/>
      <c r="M119" s="215"/>
      <c r="N119" s="215"/>
      <c r="O119" s="215"/>
    </row>
    <row r="120" spans="1:15" s="275" customFormat="1" ht="12.6" customHeight="1" x14ac:dyDescent="0.3">
      <c r="A120" s="280"/>
      <c r="B120" s="200">
        <v>2021</v>
      </c>
      <c r="C120" s="221" t="s">
        <v>1504</v>
      </c>
      <c r="D120" s="220" t="s">
        <v>1503</v>
      </c>
      <c r="E120" s="220" t="s">
        <v>1502</v>
      </c>
      <c r="F120" s="220" t="s">
        <v>1501</v>
      </c>
      <c r="G120" s="220" t="s">
        <v>26</v>
      </c>
      <c r="H120" s="219" t="s">
        <v>26</v>
      </c>
      <c r="J120" s="215"/>
      <c r="K120" s="215"/>
      <c r="L120" s="215"/>
      <c r="M120" s="215"/>
      <c r="N120" s="215"/>
      <c r="O120" s="215"/>
    </row>
    <row r="121" spans="1:15" s="275" customFormat="1" ht="12.6" customHeight="1" x14ac:dyDescent="0.3">
      <c r="A121" s="280"/>
      <c r="B121" s="200">
        <v>2022</v>
      </c>
      <c r="C121" s="218" t="s">
        <v>1499</v>
      </c>
      <c r="D121" s="217" t="s">
        <v>1302</v>
      </c>
      <c r="E121" s="217" t="s">
        <v>1500</v>
      </c>
      <c r="F121" s="217" t="s">
        <v>1499</v>
      </c>
      <c r="G121" s="217" t="s">
        <v>26</v>
      </c>
      <c r="H121" s="216" t="s">
        <v>26</v>
      </c>
      <c r="J121" s="215"/>
      <c r="K121" s="215"/>
      <c r="L121" s="215"/>
      <c r="M121" s="215"/>
      <c r="N121" s="215"/>
      <c r="O121" s="215"/>
    </row>
    <row r="122" spans="1:15" s="275" customFormat="1" ht="12.6" customHeight="1" x14ac:dyDescent="0.3">
      <c r="A122" s="282" t="s">
        <v>85</v>
      </c>
      <c r="B122" s="205">
        <v>2018</v>
      </c>
      <c r="C122" s="224" t="s">
        <v>1463</v>
      </c>
      <c r="D122" s="223" t="s">
        <v>1498</v>
      </c>
      <c r="E122" s="223" t="s">
        <v>1431</v>
      </c>
      <c r="F122" s="223" t="s">
        <v>1497</v>
      </c>
      <c r="G122" s="223" t="s">
        <v>1496</v>
      </c>
      <c r="H122" s="222" t="s">
        <v>1495</v>
      </c>
      <c r="J122" s="215"/>
      <c r="K122" s="215"/>
      <c r="L122" s="215"/>
      <c r="M122" s="215"/>
      <c r="N122" s="215"/>
      <c r="O122" s="215"/>
    </row>
    <row r="123" spans="1:15" s="275" customFormat="1" ht="12.6" customHeight="1" x14ac:dyDescent="0.3">
      <c r="A123" s="280"/>
      <c r="B123" s="201">
        <v>2019</v>
      </c>
      <c r="C123" s="221" t="s">
        <v>1494</v>
      </c>
      <c r="D123" s="220" t="s">
        <v>1412</v>
      </c>
      <c r="E123" s="220" t="s">
        <v>1347</v>
      </c>
      <c r="F123" s="220" t="s">
        <v>1493</v>
      </c>
      <c r="G123" s="220">
        <v>5465.8</v>
      </c>
      <c r="H123" s="219" t="s">
        <v>1492</v>
      </c>
      <c r="J123" s="215"/>
      <c r="K123" s="215"/>
      <c r="L123" s="215"/>
      <c r="M123" s="215"/>
      <c r="N123" s="215"/>
      <c r="O123" s="215"/>
    </row>
    <row r="124" spans="1:15" s="275" customFormat="1" ht="12.6" customHeight="1" x14ac:dyDescent="0.3">
      <c r="A124" s="280"/>
      <c r="B124" s="309">
        <v>2020</v>
      </c>
      <c r="C124" s="221" t="s">
        <v>1340</v>
      </c>
      <c r="D124" s="220" t="s">
        <v>1491</v>
      </c>
      <c r="E124" s="220" t="s">
        <v>1463</v>
      </c>
      <c r="F124" s="220" t="s">
        <v>1490</v>
      </c>
      <c r="G124" s="220" t="s">
        <v>26</v>
      </c>
      <c r="H124" s="219" t="s">
        <v>26</v>
      </c>
      <c r="J124" s="215"/>
      <c r="K124" s="215"/>
      <c r="L124" s="215"/>
      <c r="M124" s="215"/>
      <c r="N124" s="215"/>
      <c r="O124" s="215"/>
    </row>
    <row r="125" spans="1:15" s="275" customFormat="1" ht="12.6" customHeight="1" x14ac:dyDescent="0.3">
      <c r="A125" s="280"/>
      <c r="B125" s="200">
        <v>2021</v>
      </c>
      <c r="C125" s="221" t="s">
        <v>1489</v>
      </c>
      <c r="D125" s="220" t="s">
        <v>1488</v>
      </c>
      <c r="E125" s="220" t="s">
        <v>1337</v>
      </c>
      <c r="F125" s="220" t="s">
        <v>1487</v>
      </c>
      <c r="G125" s="220" t="s">
        <v>26</v>
      </c>
      <c r="H125" s="219" t="s">
        <v>26</v>
      </c>
      <c r="J125" s="215"/>
      <c r="K125" s="215"/>
      <c r="L125" s="215"/>
      <c r="M125" s="215"/>
      <c r="N125" s="215"/>
      <c r="O125" s="215"/>
    </row>
    <row r="126" spans="1:15" s="275" customFormat="1" ht="12.6" customHeight="1" x14ac:dyDescent="0.3">
      <c r="A126" s="280"/>
      <c r="B126" s="200">
        <v>2022</v>
      </c>
      <c r="C126" s="218" t="s">
        <v>1486</v>
      </c>
      <c r="D126" s="217" t="s">
        <v>1485</v>
      </c>
      <c r="E126" s="217" t="s">
        <v>1484</v>
      </c>
      <c r="F126" s="217" t="s">
        <v>1483</v>
      </c>
      <c r="G126" s="217" t="s">
        <v>26</v>
      </c>
      <c r="H126" s="216" t="s">
        <v>26</v>
      </c>
      <c r="J126" s="215"/>
      <c r="K126" s="215"/>
      <c r="L126" s="215"/>
      <c r="M126" s="215"/>
      <c r="N126" s="215"/>
      <c r="O126" s="215"/>
    </row>
    <row r="127" spans="1:15" s="275" customFormat="1" ht="12.6" customHeight="1" x14ac:dyDescent="0.3">
      <c r="A127" s="282" t="s">
        <v>86</v>
      </c>
      <c r="B127" s="205">
        <v>2018</v>
      </c>
      <c r="C127" s="224" t="s">
        <v>1228</v>
      </c>
      <c r="D127" s="223" t="s">
        <v>1457</v>
      </c>
      <c r="E127" s="223" t="s">
        <v>1482</v>
      </c>
      <c r="F127" s="223" t="s">
        <v>1190</v>
      </c>
      <c r="G127" s="223">
        <v>17783</v>
      </c>
      <c r="H127" s="222">
        <v>4830.3999999999996</v>
      </c>
      <c r="J127" s="215"/>
      <c r="K127" s="215"/>
      <c r="L127" s="215"/>
      <c r="M127" s="215"/>
      <c r="N127" s="215"/>
      <c r="O127" s="215"/>
    </row>
    <row r="128" spans="1:15" s="275" customFormat="1" ht="12.6" customHeight="1" x14ac:dyDescent="0.3">
      <c r="A128" s="280"/>
      <c r="B128" s="201">
        <v>2019</v>
      </c>
      <c r="C128" s="221" t="s">
        <v>1481</v>
      </c>
      <c r="D128" s="220" t="s">
        <v>1465</v>
      </c>
      <c r="E128" s="220" t="s">
        <v>1480</v>
      </c>
      <c r="F128" s="220" t="s">
        <v>1391</v>
      </c>
      <c r="G128" s="220">
        <v>15747.3</v>
      </c>
      <c r="H128" s="219">
        <v>5104.3</v>
      </c>
      <c r="J128" s="215"/>
      <c r="K128" s="215"/>
      <c r="L128" s="215"/>
      <c r="M128" s="215"/>
      <c r="N128" s="215"/>
      <c r="O128" s="215"/>
    </row>
    <row r="129" spans="1:21" s="275" customFormat="1" ht="12.6" customHeight="1" x14ac:dyDescent="0.3">
      <c r="A129" s="280"/>
      <c r="B129" s="309">
        <v>2020</v>
      </c>
      <c r="C129" s="221" t="s">
        <v>1310</v>
      </c>
      <c r="D129" s="220" t="s">
        <v>1479</v>
      </c>
      <c r="E129" s="220" t="s">
        <v>1478</v>
      </c>
      <c r="F129" s="220" t="s">
        <v>1429</v>
      </c>
      <c r="G129" s="220" t="s">
        <v>26</v>
      </c>
      <c r="H129" s="219" t="s">
        <v>26</v>
      </c>
      <c r="J129" s="215"/>
      <c r="K129" s="215"/>
      <c r="L129" s="215"/>
      <c r="M129" s="215"/>
      <c r="N129" s="215"/>
      <c r="O129" s="215"/>
    </row>
    <row r="130" spans="1:21" s="275" customFormat="1" ht="12.6" customHeight="1" x14ac:dyDescent="0.3">
      <c r="A130" s="280"/>
      <c r="B130" s="200">
        <v>2021</v>
      </c>
      <c r="C130" s="221" t="s">
        <v>1477</v>
      </c>
      <c r="D130" s="220" t="s">
        <v>1452</v>
      </c>
      <c r="E130" s="220" t="s">
        <v>1476</v>
      </c>
      <c r="F130" s="220" t="s">
        <v>1456</v>
      </c>
      <c r="G130" s="220" t="s">
        <v>26</v>
      </c>
      <c r="H130" s="219" t="s">
        <v>26</v>
      </c>
      <c r="J130" s="215"/>
      <c r="K130" s="215"/>
      <c r="L130" s="215"/>
      <c r="M130" s="215"/>
      <c r="N130" s="215"/>
      <c r="O130" s="215"/>
    </row>
    <row r="131" spans="1:21" s="275" customFormat="1" ht="12.6" customHeight="1" x14ac:dyDescent="0.3">
      <c r="A131" s="280"/>
      <c r="B131" s="200">
        <v>2022</v>
      </c>
      <c r="C131" s="218" t="s">
        <v>1475</v>
      </c>
      <c r="D131" s="217" t="s">
        <v>1379</v>
      </c>
      <c r="E131" s="217" t="s">
        <v>1474</v>
      </c>
      <c r="F131" s="217" t="s">
        <v>1229</v>
      </c>
      <c r="G131" s="217" t="s">
        <v>26</v>
      </c>
      <c r="H131" s="216" t="s">
        <v>26</v>
      </c>
      <c r="J131" s="215"/>
      <c r="K131" s="215"/>
      <c r="L131" s="215"/>
      <c r="M131" s="215"/>
      <c r="N131" s="215"/>
      <c r="O131" s="215"/>
    </row>
    <row r="132" spans="1:21" s="275" customFormat="1" ht="12.6" customHeight="1" x14ac:dyDescent="0.3">
      <c r="A132" s="282" t="s">
        <v>87</v>
      </c>
      <c r="B132" s="205">
        <v>2018</v>
      </c>
      <c r="C132" s="224" t="s">
        <v>1198</v>
      </c>
      <c r="D132" s="223" t="s">
        <v>1473</v>
      </c>
      <c r="E132" s="223" t="s">
        <v>1472</v>
      </c>
      <c r="F132" s="223" t="s">
        <v>1471</v>
      </c>
      <c r="G132" s="223">
        <v>2264.6</v>
      </c>
      <c r="H132" s="222">
        <v>1593</v>
      </c>
      <c r="J132" s="215"/>
      <c r="K132" s="215"/>
      <c r="L132" s="215"/>
      <c r="M132" s="215"/>
      <c r="N132" s="215"/>
      <c r="O132" s="215"/>
    </row>
    <row r="133" spans="1:21" s="275" customFormat="1" ht="12.6" customHeight="1" x14ac:dyDescent="0.3">
      <c r="A133" s="280"/>
      <c r="B133" s="201">
        <v>2019</v>
      </c>
      <c r="C133" s="221" t="s">
        <v>1320</v>
      </c>
      <c r="D133" s="220" t="s">
        <v>1470</v>
      </c>
      <c r="E133" s="220" t="s">
        <v>1362</v>
      </c>
      <c r="F133" s="220" t="s">
        <v>1469</v>
      </c>
      <c r="G133" s="220">
        <v>2211.1999999999998</v>
      </c>
      <c r="H133" s="219">
        <v>1534.1</v>
      </c>
      <c r="J133" s="215"/>
      <c r="K133" s="215"/>
      <c r="L133" s="215"/>
      <c r="M133" s="215"/>
      <c r="N133" s="215"/>
      <c r="O133" s="215"/>
    </row>
    <row r="134" spans="1:21" s="275" customFormat="1" ht="12.6" customHeight="1" x14ac:dyDescent="0.3">
      <c r="A134" s="280"/>
      <c r="B134" s="309">
        <v>2020</v>
      </c>
      <c r="C134" s="221" t="s">
        <v>1309</v>
      </c>
      <c r="D134" s="220" t="s">
        <v>1234</v>
      </c>
      <c r="E134" s="220" t="s">
        <v>1306</v>
      </c>
      <c r="F134" s="220" t="s">
        <v>1276</v>
      </c>
      <c r="G134" s="220" t="s">
        <v>26</v>
      </c>
      <c r="H134" s="219" t="s">
        <v>26</v>
      </c>
      <c r="J134" s="215"/>
      <c r="K134" s="215"/>
      <c r="L134" s="215"/>
      <c r="M134" s="215"/>
      <c r="N134" s="215"/>
      <c r="O134" s="215"/>
    </row>
    <row r="135" spans="1:21" s="275" customFormat="1" ht="12.6" customHeight="1" x14ac:dyDescent="0.3">
      <c r="A135" s="280"/>
      <c r="B135" s="200">
        <v>2021</v>
      </c>
      <c r="C135" s="221">
        <v>38</v>
      </c>
      <c r="D135" s="220" t="s">
        <v>1468</v>
      </c>
      <c r="E135" s="220" t="s">
        <v>1313</v>
      </c>
      <c r="F135" s="220" t="s">
        <v>1194</v>
      </c>
      <c r="G135" s="220" t="s">
        <v>26</v>
      </c>
      <c r="H135" s="219" t="s">
        <v>26</v>
      </c>
      <c r="J135" s="215"/>
      <c r="K135" s="215"/>
      <c r="L135" s="215"/>
      <c r="M135" s="215"/>
      <c r="N135" s="215"/>
      <c r="O135" s="215"/>
    </row>
    <row r="136" spans="1:21" s="275" customFormat="1" ht="12.6" customHeight="1" x14ac:dyDescent="0.3">
      <c r="A136" s="280"/>
      <c r="B136" s="200">
        <v>2022</v>
      </c>
      <c r="C136" s="218" t="s">
        <v>1467</v>
      </c>
      <c r="D136" s="217" t="s">
        <v>1466</v>
      </c>
      <c r="E136" s="217" t="s">
        <v>1465</v>
      </c>
      <c r="F136" s="217" t="s">
        <v>1464</v>
      </c>
      <c r="G136" s="217" t="s">
        <v>26</v>
      </c>
      <c r="H136" s="216" t="s">
        <v>26</v>
      </c>
      <c r="J136" s="215"/>
      <c r="K136" s="215"/>
      <c r="L136" s="215"/>
      <c r="M136" s="215"/>
      <c r="N136" s="215"/>
      <c r="O136" s="215"/>
    </row>
    <row r="137" spans="1:21" s="256" customFormat="1" ht="12.6" customHeight="1" collapsed="1" x14ac:dyDescent="0.3">
      <c r="A137" s="262" t="s">
        <v>17</v>
      </c>
      <c r="B137" s="214">
        <v>2018</v>
      </c>
      <c r="C137" s="572" t="s">
        <v>1317</v>
      </c>
      <c r="D137" s="573" t="s">
        <v>1236</v>
      </c>
      <c r="E137" s="573" t="s">
        <v>1456</v>
      </c>
      <c r="F137" s="573" t="s">
        <v>1463</v>
      </c>
      <c r="G137" s="573" t="s">
        <v>1462</v>
      </c>
      <c r="H137" s="574" t="s">
        <v>1461</v>
      </c>
      <c r="J137" s="196"/>
      <c r="K137" s="196"/>
      <c r="L137" s="196"/>
      <c r="M137" s="196"/>
      <c r="N137" s="196"/>
      <c r="O137" s="196"/>
      <c r="P137" s="255"/>
      <c r="Q137" s="255"/>
      <c r="R137" s="255"/>
      <c r="S137" s="255"/>
      <c r="T137" s="255"/>
      <c r="U137" s="255"/>
    </row>
    <row r="138" spans="1:21" s="256" customFormat="1" ht="12.6" customHeight="1" x14ac:dyDescent="0.3">
      <c r="A138" s="267"/>
      <c r="B138" s="213">
        <v>2019</v>
      </c>
      <c r="C138" s="575" t="s">
        <v>1317</v>
      </c>
      <c r="D138" s="576" t="s">
        <v>1236</v>
      </c>
      <c r="E138" s="576" t="s">
        <v>1308</v>
      </c>
      <c r="F138" s="576" t="s">
        <v>1460</v>
      </c>
      <c r="G138" s="576" t="s">
        <v>1459</v>
      </c>
      <c r="H138" s="577" t="s">
        <v>1458</v>
      </c>
      <c r="J138" s="196"/>
      <c r="K138" s="196"/>
      <c r="L138" s="196"/>
      <c r="M138" s="196"/>
      <c r="N138" s="196"/>
      <c r="O138" s="196"/>
      <c r="P138" s="255"/>
      <c r="Q138" s="255"/>
      <c r="R138" s="255"/>
      <c r="S138" s="255"/>
      <c r="T138" s="255"/>
      <c r="U138" s="255"/>
    </row>
    <row r="139" spans="1:21" s="256" customFormat="1" ht="12.6" customHeight="1" x14ac:dyDescent="0.3">
      <c r="A139" s="267"/>
      <c r="B139" s="310">
        <v>2020</v>
      </c>
      <c r="C139" s="575" t="s">
        <v>1457</v>
      </c>
      <c r="D139" s="576" t="s">
        <v>1451</v>
      </c>
      <c r="E139" s="576" t="s">
        <v>1456</v>
      </c>
      <c r="F139" s="576" t="s">
        <v>1455</v>
      </c>
      <c r="G139" s="576" t="s">
        <v>26</v>
      </c>
      <c r="H139" s="577" t="s">
        <v>26</v>
      </c>
      <c r="J139" s="196"/>
      <c r="K139" s="196"/>
      <c r="L139" s="196"/>
      <c r="M139" s="196"/>
      <c r="N139" s="196"/>
      <c r="O139" s="196"/>
      <c r="P139" s="255"/>
      <c r="Q139" s="255"/>
      <c r="R139" s="255"/>
      <c r="S139" s="255"/>
      <c r="T139" s="255"/>
      <c r="U139" s="255"/>
    </row>
    <row r="140" spans="1:21" s="256" customFormat="1" ht="12.6" customHeight="1" x14ac:dyDescent="0.3">
      <c r="A140" s="267"/>
      <c r="B140" s="212">
        <v>2021</v>
      </c>
      <c r="C140" s="575" t="s">
        <v>1454</v>
      </c>
      <c r="D140" s="576" t="s">
        <v>1009</v>
      </c>
      <c r="E140" s="576" t="s">
        <v>1366</v>
      </c>
      <c r="F140" s="576" t="s">
        <v>1453</v>
      </c>
      <c r="G140" s="576" t="s">
        <v>26</v>
      </c>
      <c r="H140" s="577" t="s">
        <v>26</v>
      </c>
      <c r="J140" s="196"/>
      <c r="K140" s="196"/>
      <c r="L140" s="196"/>
      <c r="M140" s="196"/>
      <c r="N140" s="196"/>
      <c r="O140" s="196"/>
      <c r="P140" s="255"/>
      <c r="Q140" s="255"/>
      <c r="R140" s="255"/>
      <c r="S140" s="255"/>
      <c r="T140" s="255"/>
      <c r="U140" s="255"/>
    </row>
    <row r="141" spans="1:21" s="256" customFormat="1" ht="12.6" customHeight="1" x14ac:dyDescent="0.3">
      <c r="A141" s="267"/>
      <c r="B141" s="212">
        <v>2022</v>
      </c>
      <c r="C141" s="575" t="s">
        <v>1452</v>
      </c>
      <c r="D141" s="576" t="s">
        <v>1451</v>
      </c>
      <c r="E141" s="576" t="s">
        <v>1366</v>
      </c>
      <c r="F141" s="576" t="s">
        <v>1314</v>
      </c>
      <c r="G141" s="576" t="s">
        <v>26</v>
      </c>
      <c r="H141" s="577" t="s">
        <v>26</v>
      </c>
      <c r="J141" s="196"/>
      <c r="K141" s="196"/>
      <c r="L141" s="196"/>
      <c r="M141" s="196"/>
      <c r="N141" s="196"/>
      <c r="O141" s="196"/>
      <c r="P141" s="255"/>
      <c r="Q141" s="255"/>
      <c r="R141" s="255"/>
      <c r="S141" s="255"/>
      <c r="T141" s="255"/>
      <c r="U141" s="255"/>
    </row>
    <row r="142" spans="1:21" s="256" customFormat="1" ht="12.6" customHeight="1" x14ac:dyDescent="0.3">
      <c r="A142" s="286" t="s">
        <v>88</v>
      </c>
      <c r="B142" s="205">
        <v>2018</v>
      </c>
      <c r="C142" s="211" t="s">
        <v>1344</v>
      </c>
      <c r="D142" s="210" t="s">
        <v>1450</v>
      </c>
      <c r="E142" s="210" t="s">
        <v>1308</v>
      </c>
      <c r="F142" s="210" t="s">
        <v>1449</v>
      </c>
      <c r="G142" s="210" t="s">
        <v>1448</v>
      </c>
      <c r="H142" s="209" t="s">
        <v>1447</v>
      </c>
      <c r="J142" s="226"/>
      <c r="K142" s="226"/>
      <c r="L142" s="226"/>
      <c r="M142" s="226"/>
      <c r="N142" s="226"/>
      <c r="O142" s="226"/>
      <c r="P142" s="255"/>
      <c r="Q142" s="255"/>
      <c r="R142" s="255"/>
      <c r="S142" s="255"/>
      <c r="T142" s="255"/>
      <c r="U142" s="255"/>
    </row>
    <row r="143" spans="1:21" s="256" customFormat="1" ht="12.6" customHeight="1" x14ac:dyDescent="0.3">
      <c r="A143" s="257"/>
      <c r="B143" s="201">
        <v>2019</v>
      </c>
      <c r="C143" s="199" t="s">
        <v>1446</v>
      </c>
      <c r="D143" s="198" t="s">
        <v>1249</v>
      </c>
      <c r="E143" s="198" t="s">
        <v>1445</v>
      </c>
      <c r="F143" s="198" t="s">
        <v>1444</v>
      </c>
      <c r="G143" s="198" t="s">
        <v>1443</v>
      </c>
      <c r="H143" s="197" t="s">
        <v>1442</v>
      </c>
      <c r="J143" s="226"/>
      <c r="K143" s="226"/>
      <c r="L143" s="226"/>
      <c r="M143" s="226"/>
      <c r="N143" s="226"/>
      <c r="O143" s="226"/>
      <c r="P143" s="255"/>
      <c r="Q143" s="255"/>
      <c r="R143" s="255"/>
      <c r="S143" s="255"/>
      <c r="T143" s="255"/>
      <c r="U143" s="255"/>
    </row>
    <row r="144" spans="1:21" s="256" customFormat="1" ht="12.6" customHeight="1" x14ac:dyDescent="0.3">
      <c r="A144" s="257"/>
      <c r="B144" s="309">
        <v>2020</v>
      </c>
      <c r="C144" s="199" t="s">
        <v>1344</v>
      </c>
      <c r="D144" s="198" t="s">
        <v>1009</v>
      </c>
      <c r="E144" s="198" t="s">
        <v>1308</v>
      </c>
      <c r="F144" s="198" t="s">
        <v>1441</v>
      </c>
      <c r="G144" s="198" t="s">
        <v>26</v>
      </c>
      <c r="H144" s="197" t="s">
        <v>26</v>
      </c>
      <c r="J144" s="226"/>
      <c r="K144" s="226"/>
      <c r="L144" s="226"/>
      <c r="M144" s="226"/>
      <c r="N144" s="226"/>
      <c r="O144" s="226"/>
      <c r="P144" s="255"/>
      <c r="Q144" s="255"/>
      <c r="R144" s="255"/>
      <c r="S144" s="255"/>
      <c r="T144" s="255"/>
      <c r="U144" s="255"/>
    </row>
    <row r="145" spans="1:21" s="256" customFormat="1" ht="12.6" customHeight="1" x14ac:dyDescent="0.3">
      <c r="A145" s="257"/>
      <c r="B145" s="200">
        <v>2021</v>
      </c>
      <c r="C145" s="199" t="s">
        <v>1341</v>
      </c>
      <c r="D145" s="198" t="s">
        <v>1249</v>
      </c>
      <c r="E145" s="198" t="s">
        <v>1308</v>
      </c>
      <c r="F145" s="198" t="s">
        <v>1440</v>
      </c>
      <c r="G145" s="198" t="s">
        <v>26</v>
      </c>
      <c r="H145" s="197" t="s">
        <v>26</v>
      </c>
      <c r="J145" s="226"/>
      <c r="K145" s="226"/>
      <c r="L145" s="226"/>
      <c r="M145" s="226"/>
      <c r="N145" s="226"/>
      <c r="O145" s="226"/>
      <c r="P145" s="255"/>
      <c r="Q145" s="255"/>
      <c r="R145" s="255"/>
      <c r="S145" s="255"/>
      <c r="T145" s="255"/>
      <c r="U145" s="255"/>
    </row>
    <row r="146" spans="1:21" s="256" customFormat="1" ht="12.6" customHeight="1" x14ac:dyDescent="0.3">
      <c r="A146" s="257"/>
      <c r="B146" s="200">
        <v>2022</v>
      </c>
      <c r="C146" s="208" t="s">
        <v>1205</v>
      </c>
      <c r="D146" s="207" t="s">
        <v>1361</v>
      </c>
      <c r="E146" s="207" t="s">
        <v>1278</v>
      </c>
      <c r="F146" s="207" t="s">
        <v>1439</v>
      </c>
      <c r="G146" s="207" t="s">
        <v>26</v>
      </c>
      <c r="H146" s="206" t="s">
        <v>26</v>
      </c>
      <c r="J146" s="226"/>
      <c r="K146" s="226"/>
      <c r="L146" s="226"/>
      <c r="M146" s="226"/>
      <c r="N146" s="226"/>
      <c r="O146" s="226"/>
      <c r="P146" s="255"/>
      <c r="Q146" s="255"/>
      <c r="R146" s="255"/>
      <c r="S146" s="255"/>
      <c r="T146" s="255"/>
      <c r="U146" s="255"/>
    </row>
    <row r="147" spans="1:21" s="256" customFormat="1" ht="12.6" customHeight="1" x14ac:dyDescent="0.3">
      <c r="A147" s="284" t="s">
        <v>89</v>
      </c>
      <c r="B147" s="205">
        <v>2018</v>
      </c>
      <c r="C147" s="204" t="s">
        <v>1432</v>
      </c>
      <c r="D147" s="203" t="s">
        <v>1359</v>
      </c>
      <c r="E147" s="203" t="s">
        <v>1229</v>
      </c>
      <c r="F147" s="203" t="s">
        <v>1438</v>
      </c>
      <c r="G147" s="203" t="s">
        <v>1437</v>
      </c>
      <c r="H147" s="202" t="s">
        <v>1436</v>
      </c>
      <c r="J147" s="226"/>
      <c r="K147" s="226"/>
      <c r="L147" s="226"/>
      <c r="M147" s="226"/>
      <c r="N147" s="226"/>
      <c r="O147" s="226"/>
      <c r="P147" s="255"/>
      <c r="Q147" s="255"/>
      <c r="R147" s="255"/>
      <c r="S147" s="255"/>
      <c r="T147" s="255"/>
      <c r="U147" s="255"/>
    </row>
    <row r="148" spans="1:21" s="256" customFormat="1" ht="12.6" customHeight="1" x14ac:dyDescent="0.3">
      <c r="A148" s="257"/>
      <c r="B148" s="201">
        <v>2019</v>
      </c>
      <c r="C148" s="199" t="s">
        <v>1377</v>
      </c>
      <c r="D148" s="198" t="s">
        <v>1359</v>
      </c>
      <c r="E148" s="198" t="s">
        <v>1435</v>
      </c>
      <c r="F148" s="198" t="s">
        <v>1290</v>
      </c>
      <c r="G148" s="198" t="s">
        <v>1434</v>
      </c>
      <c r="H148" s="197" t="s">
        <v>1433</v>
      </c>
      <c r="J148" s="226"/>
      <c r="K148" s="226"/>
      <c r="L148" s="226"/>
      <c r="M148" s="226"/>
      <c r="N148" s="226"/>
      <c r="O148" s="226"/>
      <c r="P148" s="255"/>
      <c r="Q148" s="255"/>
      <c r="R148" s="255"/>
      <c r="S148" s="255"/>
      <c r="T148" s="255"/>
      <c r="U148" s="255"/>
    </row>
    <row r="149" spans="1:21" s="256" customFormat="1" ht="12.6" customHeight="1" x14ac:dyDescent="0.3">
      <c r="A149" s="257"/>
      <c r="B149" s="309">
        <v>2020</v>
      </c>
      <c r="C149" s="199" t="s">
        <v>1432</v>
      </c>
      <c r="D149" s="198" t="s">
        <v>1427</v>
      </c>
      <c r="E149" s="198" t="s">
        <v>1274</v>
      </c>
      <c r="F149" s="198" t="s">
        <v>1431</v>
      </c>
      <c r="G149" s="198" t="s">
        <v>26</v>
      </c>
      <c r="H149" s="197" t="s">
        <v>26</v>
      </c>
      <c r="J149" s="226"/>
      <c r="K149" s="226"/>
      <c r="L149" s="226"/>
      <c r="M149" s="226"/>
      <c r="N149" s="226"/>
      <c r="O149" s="226"/>
      <c r="P149" s="255"/>
      <c r="Q149" s="255"/>
      <c r="R149" s="255"/>
      <c r="S149" s="255"/>
      <c r="T149" s="255"/>
      <c r="U149" s="255"/>
    </row>
    <row r="150" spans="1:21" s="256" customFormat="1" ht="12.6" customHeight="1" x14ac:dyDescent="0.3">
      <c r="A150" s="257"/>
      <c r="B150" s="200">
        <v>2021</v>
      </c>
      <c r="C150" s="199" t="s">
        <v>1430</v>
      </c>
      <c r="D150" s="198" t="s">
        <v>1429</v>
      </c>
      <c r="E150" s="198" t="s">
        <v>1229</v>
      </c>
      <c r="F150" s="198" t="s">
        <v>1198</v>
      </c>
      <c r="G150" s="198" t="s">
        <v>26</v>
      </c>
      <c r="H150" s="197" t="s">
        <v>26</v>
      </c>
      <c r="J150" s="226"/>
      <c r="K150" s="226"/>
      <c r="L150" s="226"/>
      <c r="M150" s="226"/>
      <c r="N150" s="226"/>
      <c r="O150" s="226"/>
      <c r="P150" s="255"/>
      <c r="Q150" s="255"/>
      <c r="R150" s="255"/>
      <c r="S150" s="255"/>
      <c r="T150" s="255"/>
      <c r="U150" s="255"/>
    </row>
    <row r="151" spans="1:21" s="256" customFormat="1" ht="12.6" customHeight="1" x14ac:dyDescent="0.3">
      <c r="A151" s="257"/>
      <c r="B151" s="200">
        <v>2022</v>
      </c>
      <c r="C151" s="208" t="s">
        <v>1428</v>
      </c>
      <c r="D151" s="207" t="s">
        <v>1427</v>
      </c>
      <c r="E151" s="207" t="s">
        <v>1426</v>
      </c>
      <c r="F151" s="207" t="s">
        <v>1425</v>
      </c>
      <c r="G151" s="207" t="s">
        <v>26</v>
      </c>
      <c r="H151" s="206" t="s">
        <v>26</v>
      </c>
      <c r="J151" s="226"/>
      <c r="K151" s="226"/>
      <c r="L151" s="226"/>
      <c r="M151" s="226"/>
      <c r="N151" s="226"/>
      <c r="O151" s="226"/>
      <c r="P151" s="255"/>
      <c r="Q151" s="255"/>
      <c r="R151" s="255"/>
      <c r="S151" s="255"/>
      <c r="T151" s="255"/>
      <c r="U151" s="255"/>
    </row>
    <row r="152" spans="1:21" s="256" customFormat="1" ht="12.6" customHeight="1" x14ac:dyDescent="0.3">
      <c r="A152" s="284" t="s">
        <v>90</v>
      </c>
      <c r="B152" s="205">
        <v>2018</v>
      </c>
      <c r="C152" s="204" t="s">
        <v>1423</v>
      </c>
      <c r="D152" s="203" t="s">
        <v>1270</v>
      </c>
      <c r="E152" s="203" t="s">
        <v>1311</v>
      </c>
      <c r="F152" s="203" t="s">
        <v>1319</v>
      </c>
      <c r="G152" s="203">
        <v>1907.2</v>
      </c>
      <c r="H152" s="202" t="s">
        <v>1424</v>
      </c>
      <c r="J152" s="226"/>
      <c r="K152" s="226"/>
      <c r="L152" s="226"/>
      <c r="M152" s="226"/>
      <c r="N152" s="226"/>
      <c r="O152" s="226"/>
      <c r="P152" s="255"/>
      <c r="Q152" s="255"/>
      <c r="R152" s="255"/>
      <c r="S152" s="255"/>
      <c r="T152" s="255"/>
      <c r="U152" s="255"/>
    </row>
    <row r="153" spans="1:21" s="256" customFormat="1" ht="12.6" customHeight="1" x14ac:dyDescent="0.3">
      <c r="A153" s="257"/>
      <c r="B153" s="201">
        <v>2019</v>
      </c>
      <c r="C153" s="199" t="s">
        <v>1423</v>
      </c>
      <c r="D153" s="198" t="s">
        <v>1270</v>
      </c>
      <c r="E153" s="198" t="s">
        <v>1311</v>
      </c>
      <c r="F153" s="198" t="s">
        <v>1303</v>
      </c>
      <c r="G153" s="198">
        <v>1379.4</v>
      </c>
      <c r="H153" s="197" t="s">
        <v>1422</v>
      </c>
      <c r="J153" s="226"/>
      <c r="K153" s="226"/>
      <c r="L153" s="226"/>
      <c r="M153" s="226"/>
      <c r="N153" s="226"/>
      <c r="O153" s="226"/>
      <c r="P153" s="255"/>
      <c r="Q153" s="255"/>
      <c r="R153" s="255"/>
      <c r="S153" s="255"/>
      <c r="T153" s="255"/>
      <c r="U153" s="255"/>
    </row>
    <row r="154" spans="1:21" s="256" customFormat="1" ht="12.6" customHeight="1" x14ac:dyDescent="0.3">
      <c r="A154" s="257"/>
      <c r="B154" s="309">
        <v>2020</v>
      </c>
      <c r="C154" s="199" t="s">
        <v>1367</v>
      </c>
      <c r="D154" s="198" t="s">
        <v>1417</v>
      </c>
      <c r="E154" s="198" t="s">
        <v>1311</v>
      </c>
      <c r="F154" s="198" t="s">
        <v>1421</v>
      </c>
      <c r="G154" s="198" t="s">
        <v>26</v>
      </c>
      <c r="H154" s="197" t="s">
        <v>26</v>
      </c>
      <c r="J154" s="226"/>
      <c r="K154" s="226"/>
      <c r="L154" s="226"/>
      <c r="M154" s="226"/>
      <c r="N154" s="226"/>
      <c r="O154" s="226"/>
      <c r="P154" s="255"/>
      <c r="Q154" s="255"/>
      <c r="R154" s="255"/>
      <c r="S154" s="255"/>
      <c r="T154" s="255"/>
      <c r="U154" s="255"/>
    </row>
    <row r="155" spans="1:21" s="256" customFormat="1" ht="12.6" customHeight="1" x14ac:dyDescent="0.3">
      <c r="A155" s="257"/>
      <c r="B155" s="200">
        <v>2021</v>
      </c>
      <c r="C155" s="199">
        <v>9.1999999999999993</v>
      </c>
      <c r="D155" s="198" t="s">
        <v>1417</v>
      </c>
      <c r="E155" s="198" t="s">
        <v>1420</v>
      </c>
      <c r="F155" s="198" t="s">
        <v>1419</v>
      </c>
      <c r="G155" s="198" t="s">
        <v>26</v>
      </c>
      <c r="H155" s="197" t="s">
        <v>26</v>
      </c>
      <c r="J155" s="226"/>
      <c r="K155" s="226"/>
      <c r="L155" s="226"/>
      <c r="M155" s="226"/>
      <c r="N155" s="226"/>
      <c r="O155" s="226"/>
      <c r="P155" s="255"/>
      <c r="Q155" s="255"/>
      <c r="R155" s="255"/>
      <c r="S155" s="255"/>
      <c r="T155" s="255"/>
      <c r="U155" s="255"/>
    </row>
    <row r="156" spans="1:21" s="256" customFormat="1" ht="12.6" customHeight="1" x14ac:dyDescent="0.3">
      <c r="A156" s="257"/>
      <c r="B156" s="200">
        <v>2022</v>
      </c>
      <c r="C156" s="208" t="s">
        <v>1418</v>
      </c>
      <c r="D156" s="207" t="s">
        <v>1417</v>
      </c>
      <c r="E156" s="207" t="s">
        <v>1180</v>
      </c>
      <c r="F156" s="207" t="s">
        <v>1416</v>
      </c>
      <c r="G156" s="207" t="s">
        <v>26</v>
      </c>
      <c r="H156" s="206" t="s">
        <v>26</v>
      </c>
      <c r="J156" s="226"/>
      <c r="K156" s="226"/>
      <c r="L156" s="226"/>
      <c r="M156" s="226"/>
      <c r="N156" s="226"/>
      <c r="O156" s="226"/>
      <c r="P156" s="255"/>
      <c r="Q156" s="255"/>
      <c r="R156" s="255"/>
      <c r="S156" s="255"/>
      <c r="T156" s="255"/>
      <c r="U156" s="255"/>
    </row>
    <row r="157" spans="1:21" s="256" customFormat="1" ht="12.6" customHeight="1" x14ac:dyDescent="0.3">
      <c r="A157" s="284" t="s">
        <v>91</v>
      </c>
      <c r="B157" s="205">
        <v>2018</v>
      </c>
      <c r="C157" s="204" t="s">
        <v>1415</v>
      </c>
      <c r="D157" s="203" t="s">
        <v>1411</v>
      </c>
      <c r="E157" s="203" t="s">
        <v>1373</v>
      </c>
      <c r="F157" s="203" t="s">
        <v>1328</v>
      </c>
      <c r="G157" s="203" t="s">
        <v>1414</v>
      </c>
      <c r="H157" s="202" t="s">
        <v>1413</v>
      </c>
      <c r="J157" s="226"/>
      <c r="K157" s="226"/>
      <c r="L157" s="226"/>
      <c r="M157" s="226"/>
      <c r="N157" s="226"/>
      <c r="O157" s="226"/>
      <c r="P157" s="255"/>
      <c r="Q157" s="255"/>
      <c r="R157" s="255"/>
      <c r="S157" s="255"/>
      <c r="T157" s="255"/>
      <c r="U157" s="255"/>
    </row>
    <row r="158" spans="1:21" s="256" customFormat="1" ht="12.6" customHeight="1" x14ac:dyDescent="0.3">
      <c r="A158" s="257"/>
      <c r="B158" s="201">
        <v>2019</v>
      </c>
      <c r="C158" s="199" t="s">
        <v>1412</v>
      </c>
      <c r="D158" s="198" t="s">
        <v>1411</v>
      </c>
      <c r="E158" s="198" t="s">
        <v>1358</v>
      </c>
      <c r="F158" s="198" t="s">
        <v>1410</v>
      </c>
      <c r="G158" s="198" t="s">
        <v>1409</v>
      </c>
      <c r="H158" s="197" t="s">
        <v>1408</v>
      </c>
      <c r="J158" s="226"/>
      <c r="K158" s="226"/>
      <c r="L158" s="226"/>
      <c r="M158" s="226"/>
      <c r="N158" s="226"/>
      <c r="O158" s="226"/>
      <c r="P158" s="255"/>
      <c r="Q158" s="255"/>
      <c r="R158" s="255"/>
      <c r="S158" s="255"/>
      <c r="T158" s="255"/>
      <c r="U158" s="255"/>
    </row>
    <row r="159" spans="1:21" s="256" customFormat="1" ht="12.6" customHeight="1" x14ac:dyDescent="0.3">
      <c r="A159" s="257"/>
      <c r="B159" s="309">
        <v>2020</v>
      </c>
      <c r="C159" s="199" t="s">
        <v>1407</v>
      </c>
      <c r="D159" s="198" t="s">
        <v>1406</v>
      </c>
      <c r="E159" s="198" t="s">
        <v>1378</v>
      </c>
      <c r="F159" s="198" t="s">
        <v>1405</v>
      </c>
      <c r="G159" s="198" t="s">
        <v>26</v>
      </c>
      <c r="H159" s="197" t="s">
        <v>26</v>
      </c>
      <c r="J159" s="226"/>
      <c r="K159" s="226"/>
      <c r="L159" s="226"/>
      <c r="M159" s="226"/>
      <c r="N159" s="226"/>
      <c r="O159" s="226"/>
      <c r="P159" s="255"/>
      <c r="Q159" s="255"/>
      <c r="R159" s="255"/>
      <c r="S159" s="255"/>
      <c r="T159" s="255"/>
      <c r="U159" s="255"/>
    </row>
    <row r="160" spans="1:21" s="256" customFormat="1" ht="12.6" customHeight="1" x14ac:dyDescent="0.3">
      <c r="A160" s="257"/>
      <c r="B160" s="200">
        <v>2021</v>
      </c>
      <c r="C160" s="199" t="s">
        <v>1404</v>
      </c>
      <c r="D160" s="198" t="s">
        <v>1403</v>
      </c>
      <c r="E160" s="198" t="s">
        <v>1378</v>
      </c>
      <c r="F160" s="198" t="s">
        <v>1402</v>
      </c>
      <c r="G160" s="198" t="s">
        <v>26</v>
      </c>
      <c r="H160" s="197" t="s">
        <v>26</v>
      </c>
      <c r="J160" s="226"/>
      <c r="K160" s="226"/>
      <c r="L160" s="226"/>
      <c r="M160" s="226"/>
      <c r="N160" s="226"/>
      <c r="O160" s="226"/>
      <c r="P160" s="255"/>
      <c r="Q160" s="255"/>
      <c r="R160" s="255"/>
      <c r="S160" s="255"/>
      <c r="T160" s="255"/>
      <c r="U160" s="255"/>
    </row>
    <row r="161" spans="1:21" s="256" customFormat="1" ht="12.6" customHeight="1" x14ac:dyDescent="0.3">
      <c r="A161" s="257"/>
      <c r="B161" s="200">
        <v>2022</v>
      </c>
      <c r="C161" s="208" t="s">
        <v>1401</v>
      </c>
      <c r="D161" s="207" t="s">
        <v>892</v>
      </c>
      <c r="E161" s="207" t="s">
        <v>1396</v>
      </c>
      <c r="F161" s="207" t="s">
        <v>1289</v>
      </c>
      <c r="G161" s="207" t="s">
        <v>26</v>
      </c>
      <c r="H161" s="206" t="s">
        <v>26</v>
      </c>
      <c r="J161" s="226"/>
      <c r="K161" s="226"/>
      <c r="L161" s="226"/>
      <c r="M161" s="226"/>
      <c r="N161" s="226"/>
      <c r="O161" s="226"/>
      <c r="P161" s="255"/>
      <c r="Q161" s="255"/>
      <c r="R161" s="255"/>
      <c r="S161" s="255"/>
      <c r="T161" s="255"/>
      <c r="U161" s="255"/>
    </row>
    <row r="162" spans="1:21" s="256" customFormat="1" ht="12.6" customHeight="1" x14ac:dyDescent="0.3">
      <c r="A162" s="284" t="s">
        <v>92</v>
      </c>
      <c r="B162" s="205">
        <v>2018</v>
      </c>
      <c r="C162" s="204" t="s">
        <v>1400</v>
      </c>
      <c r="D162" s="203" t="s">
        <v>1390</v>
      </c>
      <c r="E162" s="203" t="s">
        <v>1366</v>
      </c>
      <c r="F162" s="203" t="s">
        <v>1241</v>
      </c>
      <c r="G162" s="203" t="s">
        <v>1399</v>
      </c>
      <c r="H162" s="202" t="s">
        <v>1398</v>
      </c>
      <c r="J162" s="226"/>
      <c r="K162" s="226"/>
      <c r="L162" s="226"/>
      <c r="M162" s="226"/>
      <c r="N162" s="226"/>
      <c r="O162" s="226"/>
      <c r="P162" s="255"/>
      <c r="Q162" s="255"/>
      <c r="R162" s="255"/>
      <c r="S162" s="255"/>
      <c r="T162" s="255"/>
      <c r="U162" s="255"/>
    </row>
    <row r="163" spans="1:21" s="256" customFormat="1" ht="12.6" customHeight="1" x14ac:dyDescent="0.3">
      <c r="A163" s="257"/>
      <c r="B163" s="201">
        <v>2019</v>
      </c>
      <c r="C163" s="199" t="s">
        <v>1397</v>
      </c>
      <c r="D163" s="198" t="s">
        <v>1396</v>
      </c>
      <c r="E163" s="198" t="s">
        <v>1395</v>
      </c>
      <c r="F163" s="198" t="s">
        <v>1394</v>
      </c>
      <c r="G163" s="198" t="s">
        <v>1393</v>
      </c>
      <c r="H163" s="197" t="s">
        <v>1392</v>
      </c>
      <c r="J163" s="226"/>
      <c r="K163" s="226"/>
      <c r="L163" s="226"/>
      <c r="M163" s="226"/>
      <c r="N163" s="226"/>
      <c r="O163" s="226"/>
      <c r="P163" s="255"/>
      <c r="Q163" s="255"/>
      <c r="R163" s="255"/>
      <c r="S163" s="255"/>
      <c r="T163" s="255"/>
      <c r="U163" s="255"/>
    </row>
    <row r="164" spans="1:21" s="256" customFormat="1" ht="12.6" customHeight="1" x14ac:dyDescent="0.3">
      <c r="A164" s="257"/>
      <c r="B164" s="309">
        <v>2020</v>
      </c>
      <c r="C164" s="199" t="s">
        <v>1391</v>
      </c>
      <c r="D164" s="198" t="s">
        <v>1390</v>
      </c>
      <c r="E164" s="198" t="s">
        <v>1210</v>
      </c>
      <c r="F164" s="198" t="s">
        <v>1389</v>
      </c>
      <c r="G164" s="198" t="s">
        <v>26</v>
      </c>
      <c r="H164" s="197" t="s">
        <v>26</v>
      </c>
      <c r="J164" s="226"/>
      <c r="K164" s="226"/>
      <c r="L164" s="226"/>
      <c r="M164" s="226"/>
      <c r="N164" s="226"/>
      <c r="O164" s="226"/>
      <c r="P164" s="255"/>
      <c r="Q164" s="255"/>
      <c r="R164" s="255"/>
      <c r="S164" s="255"/>
      <c r="T164" s="255"/>
      <c r="U164" s="255"/>
    </row>
    <row r="165" spans="1:21" s="256" customFormat="1" ht="12.6" customHeight="1" x14ac:dyDescent="0.3">
      <c r="A165" s="257"/>
      <c r="B165" s="200">
        <v>2021</v>
      </c>
      <c r="C165" s="199" t="s">
        <v>1388</v>
      </c>
      <c r="D165" s="198" t="s">
        <v>1387</v>
      </c>
      <c r="E165" s="198" t="s">
        <v>1214</v>
      </c>
      <c r="F165" s="198" t="s">
        <v>1386</v>
      </c>
      <c r="G165" s="198" t="s">
        <v>26</v>
      </c>
      <c r="H165" s="197" t="s">
        <v>26</v>
      </c>
      <c r="J165" s="226"/>
      <c r="K165" s="226"/>
      <c r="L165" s="226"/>
      <c r="M165" s="226"/>
      <c r="N165" s="226"/>
      <c r="O165" s="226"/>
      <c r="P165" s="255"/>
      <c r="Q165" s="255"/>
      <c r="R165" s="255"/>
      <c r="S165" s="255"/>
      <c r="T165" s="255"/>
      <c r="U165" s="255"/>
    </row>
    <row r="166" spans="1:21" s="256" customFormat="1" ht="12.6" customHeight="1" x14ac:dyDescent="0.3">
      <c r="A166" s="257"/>
      <c r="B166" s="200">
        <v>2022</v>
      </c>
      <c r="C166" s="208" t="s">
        <v>1302</v>
      </c>
      <c r="D166" s="207" t="s">
        <v>1180</v>
      </c>
      <c r="E166" s="207" t="s">
        <v>1214</v>
      </c>
      <c r="F166" s="207" t="s">
        <v>1278</v>
      </c>
      <c r="G166" s="207" t="s">
        <v>26</v>
      </c>
      <c r="H166" s="206" t="s">
        <v>26</v>
      </c>
      <c r="J166" s="226"/>
      <c r="K166" s="226"/>
      <c r="L166" s="226"/>
      <c r="M166" s="226"/>
      <c r="N166" s="226"/>
      <c r="O166" s="226"/>
      <c r="P166" s="255"/>
      <c r="Q166" s="255"/>
      <c r="R166" s="255"/>
      <c r="S166" s="255"/>
      <c r="T166" s="255"/>
      <c r="U166" s="255"/>
    </row>
    <row r="167" spans="1:21" s="256" customFormat="1" ht="12.6" customHeight="1" x14ac:dyDescent="0.3">
      <c r="A167" s="284" t="s">
        <v>93</v>
      </c>
      <c r="B167" s="205">
        <v>2018</v>
      </c>
      <c r="C167" s="204" t="s">
        <v>1385</v>
      </c>
      <c r="D167" s="203" t="s">
        <v>1379</v>
      </c>
      <c r="E167" s="203" t="s">
        <v>1214</v>
      </c>
      <c r="F167" s="203" t="s">
        <v>1384</v>
      </c>
      <c r="G167" s="203">
        <v>3808</v>
      </c>
      <c r="H167" s="202" t="s">
        <v>1383</v>
      </c>
      <c r="J167" s="226"/>
      <c r="K167" s="226"/>
      <c r="L167" s="226"/>
      <c r="M167" s="226"/>
      <c r="N167" s="226"/>
      <c r="O167" s="226"/>
      <c r="P167" s="255"/>
      <c r="Q167" s="255"/>
      <c r="R167" s="255"/>
      <c r="S167" s="255"/>
      <c r="T167" s="255"/>
      <c r="U167" s="255"/>
    </row>
    <row r="168" spans="1:21" s="256" customFormat="1" ht="12.6" customHeight="1" x14ac:dyDescent="0.3">
      <c r="A168" s="257"/>
      <c r="B168" s="201">
        <v>2019</v>
      </c>
      <c r="C168" s="199" t="s">
        <v>1382</v>
      </c>
      <c r="D168" s="198" t="s">
        <v>1381</v>
      </c>
      <c r="E168" s="198" t="s">
        <v>1214</v>
      </c>
      <c r="F168" s="198" t="s">
        <v>1302</v>
      </c>
      <c r="G168" s="198">
        <v>2916.3</v>
      </c>
      <c r="H168" s="197" t="s">
        <v>1380</v>
      </c>
      <c r="J168" s="226"/>
      <c r="K168" s="226"/>
      <c r="L168" s="226"/>
      <c r="M168" s="226"/>
      <c r="N168" s="226"/>
      <c r="O168" s="226"/>
      <c r="P168" s="255"/>
      <c r="Q168" s="255"/>
      <c r="R168" s="255"/>
      <c r="S168" s="255"/>
      <c r="T168" s="255"/>
      <c r="U168" s="255"/>
    </row>
    <row r="169" spans="1:21" s="256" customFormat="1" ht="12.6" customHeight="1" x14ac:dyDescent="0.3">
      <c r="A169" s="257"/>
      <c r="B169" s="309">
        <v>2020</v>
      </c>
      <c r="C169" s="199" t="s">
        <v>1211</v>
      </c>
      <c r="D169" s="198" t="s">
        <v>1379</v>
      </c>
      <c r="E169" s="198" t="s">
        <v>1378</v>
      </c>
      <c r="F169" s="198" t="s">
        <v>1377</v>
      </c>
      <c r="G169" s="198" t="s">
        <v>26</v>
      </c>
      <c r="H169" s="197" t="s">
        <v>26</v>
      </c>
      <c r="J169" s="226"/>
      <c r="K169" s="226"/>
      <c r="L169" s="226"/>
      <c r="M169" s="226"/>
      <c r="N169" s="226"/>
      <c r="O169" s="226"/>
      <c r="P169" s="255"/>
      <c r="Q169" s="255"/>
      <c r="R169" s="255"/>
      <c r="S169" s="255"/>
      <c r="T169" s="255"/>
      <c r="U169" s="255"/>
    </row>
    <row r="170" spans="1:21" s="256" customFormat="1" ht="12.6" customHeight="1" x14ac:dyDescent="0.3">
      <c r="A170" s="257"/>
      <c r="B170" s="200">
        <v>2021</v>
      </c>
      <c r="C170" s="199" t="s">
        <v>1376</v>
      </c>
      <c r="D170" s="198" t="s">
        <v>1306</v>
      </c>
      <c r="E170" s="198" t="s">
        <v>1214</v>
      </c>
      <c r="F170" s="198" t="s">
        <v>1375</v>
      </c>
      <c r="G170" s="198" t="s">
        <v>26</v>
      </c>
      <c r="H170" s="197" t="s">
        <v>26</v>
      </c>
      <c r="J170" s="226"/>
      <c r="K170" s="226"/>
      <c r="L170" s="226"/>
      <c r="M170" s="226"/>
      <c r="N170" s="226"/>
      <c r="O170" s="226"/>
      <c r="P170" s="255"/>
      <c r="Q170" s="255"/>
      <c r="R170" s="255"/>
      <c r="S170" s="255"/>
      <c r="T170" s="255"/>
      <c r="U170" s="255"/>
    </row>
    <row r="171" spans="1:21" s="256" customFormat="1" ht="12.6" customHeight="1" x14ac:dyDescent="0.3">
      <c r="A171" s="257"/>
      <c r="B171" s="200">
        <v>2022</v>
      </c>
      <c r="C171" s="208" t="s">
        <v>1374</v>
      </c>
      <c r="D171" s="207" t="s">
        <v>1306</v>
      </c>
      <c r="E171" s="207" t="s">
        <v>1373</v>
      </c>
      <c r="F171" s="207" t="s">
        <v>1372</v>
      </c>
      <c r="G171" s="207" t="s">
        <v>26</v>
      </c>
      <c r="H171" s="206" t="s">
        <v>26</v>
      </c>
      <c r="J171" s="226"/>
      <c r="K171" s="226"/>
      <c r="L171" s="226"/>
      <c r="M171" s="226"/>
      <c r="N171" s="226"/>
      <c r="O171" s="226"/>
      <c r="P171" s="255"/>
      <c r="Q171" s="255"/>
      <c r="R171" s="255"/>
      <c r="S171" s="255"/>
      <c r="T171" s="255"/>
      <c r="U171" s="255"/>
    </row>
    <row r="172" spans="1:21" s="256" customFormat="1" ht="12.6" customHeight="1" x14ac:dyDescent="0.3">
      <c r="A172" s="284" t="s">
        <v>94</v>
      </c>
      <c r="B172" s="205">
        <v>2018</v>
      </c>
      <c r="C172" s="204" t="s">
        <v>1371</v>
      </c>
      <c r="D172" s="203" t="s">
        <v>1253</v>
      </c>
      <c r="E172" s="203" t="s">
        <v>1308</v>
      </c>
      <c r="F172" s="203" t="s">
        <v>1370</v>
      </c>
      <c r="G172" s="203" t="s">
        <v>1369</v>
      </c>
      <c r="H172" s="202" t="s">
        <v>1368</v>
      </c>
      <c r="J172" s="226"/>
      <c r="K172" s="226"/>
      <c r="L172" s="226"/>
      <c r="M172" s="226"/>
      <c r="N172" s="226"/>
      <c r="O172" s="226"/>
      <c r="P172" s="255"/>
      <c r="Q172" s="255"/>
      <c r="R172" s="255"/>
      <c r="S172" s="255"/>
      <c r="T172" s="255"/>
      <c r="U172" s="255"/>
    </row>
    <row r="173" spans="1:21" s="256" customFormat="1" ht="12.6" customHeight="1" x14ac:dyDescent="0.3">
      <c r="A173" s="257"/>
      <c r="B173" s="201">
        <v>2019</v>
      </c>
      <c r="C173" s="199" t="s">
        <v>1367</v>
      </c>
      <c r="D173" s="198" t="s">
        <v>1253</v>
      </c>
      <c r="E173" s="198" t="s">
        <v>1366</v>
      </c>
      <c r="F173" s="198" t="s">
        <v>1365</v>
      </c>
      <c r="G173" s="198" t="s">
        <v>1364</v>
      </c>
      <c r="H173" s="197" t="s">
        <v>1363</v>
      </c>
      <c r="J173" s="226"/>
      <c r="K173" s="226"/>
      <c r="L173" s="226"/>
      <c r="M173" s="226"/>
      <c r="N173" s="226"/>
      <c r="O173" s="226"/>
      <c r="P173" s="255"/>
      <c r="Q173" s="255"/>
      <c r="R173" s="255"/>
      <c r="S173" s="255"/>
      <c r="T173" s="255"/>
      <c r="U173" s="255"/>
    </row>
    <row r="174" spans="1:21" s="256" customFormat="1" ht="12.6" customHeight="1" x14ac:dyDescent="0.3">
      <c r="A174" s="257"/>
      <c r="B174" s="309">
        <v>2020</v>
      </c>
      <c r="C174" s="199" t="s">
        <v>1362</v>
      </c>
      <c r="D174" s="198" t="s">
        <v>1361</v>
      </c>
      <c r="E174" s="198" t="s">
        <v>1359</v>
      </c>
      <c r="F174" s="198" t="s">
        <v>1315</v>
      </c>
      <c r="G174" s="198" t="s">
        <v>26</v>
      </c>
      <c r="H174" s="197" t="s">
        <v>26</v>
      </c>
      <c r="J174" s="226"/>
      <c r="K174" s="226"/>
      <c r="L174" s="226"/>
      <c r="M174" s="226"/>
      <c r="N174" s="226"/>
      <c r="O174" s="226"/>
      <c r="P174" s="255"/>
      <c r="Q174" s="255"/>
      <c r="R174" s="255"/>
      <c r="S174" s="255"/>
      <c r="T174" s="255"/>
      <c r="U174" s="255"/>
    </row>
    <row r="175" spans="1:21" s="256" customFormat="1" ht="12.6" customHeight="1" x14ac:dyDescent="0.3">
      <c r="A175" s="257"/>
      <c r="B175" s="200">
        <v>2021</v>
      </c>
      <c r="C175" s="199" t="s">
        <v>1256</v>
      </c>
      <c r="D175" s="198" t="s">
        <v>1360</v>
      </c>
      <c r="E175" s="198" t="s">
        <v>1359</v>
      </c>
      <c r="F175" s="198" t="s">
        <v>1358</v>
      </c>
      <c r="G175" s="198" t="s">
        <v>26</v>
      </c>
      <c r="H175" s="197" t="s">
        <v>26</v>
      </c>
      <c r="J175" s="226"/>
      <c r="K175" s="226"/>
      <c r="L175" s="226"/>
      <c r="M175" s="226"/>
      <c r="N175" s="226"/>
      <c r="O175" s="226"/>
      <c r="P175" s="255"/>
      <c r="Q175" s="255"/>
      <c r="R175" s="255"/>
      <c r="S175" s="255"/>
      <c r="T175" s="255"/>
      <c r="U175" s="255"/>
    </row>
    <row r="176" spans="1:21" s="256" customFormat="1" ht="12.6" customHeight="1" x14ac:dyDescent="0.3">
      <c r="A176" s="257"/>
      <c r="B176" s="200">
        <v>2022</v>
      </c>
      <c r="C176" s="208" t="s">
        <v>1357</v>
      </c>
      <c r="D176" s="207" t="s">
        <v>1356</v>
      </c>
      <c r="E176" s="207" t="s">
        <v>1355</v>
      </c>
      <c r="F176" s="207" t="s">
        <v>1214</v>
      </c>
      <c r="G176" s="207" t="s">
        <v>26</v>
      </c>
      <c r="H176" s="206" t="s">
        <v>26</v>
      </c>
      <c r="J176" s="226"/>
      <c r="K176" s="226"/>
      <c r="L176" s="226"/>
      <c r="M176" s="226"/>
      <c r="N176" s="226"/>
      <c r="O176" s="226"/>
      <c r="P176" s="255"/>
      <c r="Q176" s="255"/>
      <c r="R176" s="255"/>
      <c r="S176" s="255"/>
      <c r="T176" s="255"/>
      <c r="U176" s="255"/>
    </row>
    <row r="177" spans="1:21" s="255" customFormat="1" ht="12.6" customHeight="1" x14ac:dyDescent="0.3">
      <c r="A177" s="433" t="s">
        <v>16</v>
      </c>
      <c r="B177" s="533">
        <v>2018</v>
      </c>
      <c r="C177" s="540" t="s">
        <v>1354</v>
      </c>
      <c r="D177" s="541" t="s">
        <v>1353</v>
      </c>
      <c r="E177" s="541" t="s">
        <v>1352</v>
      </c>
      <c r="F177" s="541" t="s">
        <v>1351</v>
      </c>
      <c r="G177" s="541">
        <v>1227.0999999999999</v>
      </c>
      <c r="H177" s="542" t="s">
        <v>1350</v>
      </c>
      <c r="J177" s="225"/>
      <c r="K177" s="225"/>
      <c r="L177" s="225"/>
      <c r="M177" s="225"/>
      <c r="N177" s="225"/>
      <c r="O177" s="225"/>
    </row>
    <row r="178" spans="1:21" s="255" customFormat="1" ht="12.6" customHeight="1" x14ac:dyDescent="0.3">
      <c r="A178" s="438"/>
      <c r="B178" s="537">
        <v>2019</v>
      </c>
      <c r="C178" s="534" t="s">
        <v>1349</v>
      </c>
      <c r="D178" s="535" t="s">
        <v>1205</v>
      </c>
      <c r="E178" s="535" t="s">
        <v>1348</v>
      </c>
      <c r="F178" s="535" t="s">
        <v>1347</v>
      </c>
      <c r="G178" s="535">
        <v>1839.3</v>
      </c>
      <c r="H178" s="536" t="s">
        <v>1346</v>
      </c>
      <c r="J178" s="225"/>
      <c r="K178" s="225"/>
      <c r="L178" s="225"/>
      <c r="M178" s="225"/>
      <c r="N178" s="225"/>
      <c r="O178" s="225"/>
    </row>
    <row r="179" spans="1:21" s="255" customFormat="1" ht="12.6" customHeight="1" x14ac:dyDescent="0.3">
      <c r="A179" s="438"/>
      <c r="B179" s="538">
        <v>2020</v>
      </c>
      <c r="C179" s="534" t="s">
        <v>1345</v>
      </c>
      <c r="D179" s="535" t="s">
        <v>1344</v>
      </c>
      <c r="E179" s="535" t="s">
        <v>1343</v>
      </c>
      <c r="F179" s="535" t="s">
        <v>1342</v>
      </c>
      <c r="G179" s="535" t="s">
        <v>26</v>
      </c>
      <c r="H179" s="536" t="s">
        <v>26</v>
      </c>
      <c r="J179" s="225"/>
      <c r="K179" s="225"/>
      <c r="L179" s="225"/>
      <c r="M179" s="225"/>
      <c r="N179" s="225"/>
      <c r="O179" s="225"/>
    </row>
    <row r="180" spans="1:21" s="255" customFormat="1" ht="12.6" customHeight="1" x14ac:dyDescent="0.3">
      <c r="A180" s="438"/>
      <c r="B180" s="539">
        <v>2021</v>
      </c>
      <c r="C180" s="534" t="s">
        <v>1187</v>
      </c>
      <c r="D180" s="535" t="s">
        <v>1341</v>
      </c>
      <c r="E180" s="535" t="s">
        <v>1340</v>
      </c>
      <c r="F180" s="535" t="s">
        <v>1339</v>
      </c>
      <c r="G180" s="535" t="s">
        <v>26</v>
      </c>
      <c r="H180" s="536" t="s">
        <v>26</v>
      </c>
      <c r="J180" s="225"/>
      <c r="K180" s="225"/>
      <c r="L180" s="225"/>
      <c r="M180" s="225"/>
      <c r="N180" s="225"/>
      <c r="O180" s="225"/>
    </row>
    <row r="181" spans="1:21" s="255" customFormat="1" ht="12.6" customHeight="1" x14ac:dyDescent="0.3">
      <c r="A181" s="438"/>
      <c r="B181" s="539">
        <v>2022</v>
      </c>
      <c r="C181" s="534" t="s">
        <v>1338</v>
      </c>
      <c r="D181" s="535" t="s">
        <v>1201</v>
      </c>
      <c r="E181" s="535" t="s">
        <v>1337</v>
      </c>
      <c r="F181" s="535" t="s">
        <v>1336</v>
      </c>
      <c r="G181" s="535" t="s">
        <v>26</v>
      </c>
      <c r="H181" s="536" t="s">
        <v>26</v>
      </c>
      <c r="J181" s="225"/>
      <c r="K181" s="225"/>
      <c r="L181" s="225"/>
      <c r="M181" s="225"/>
      <c r="N181" s="225"/>
      <c r="O181" s="225"/>
    </row>
    <row r="182" spans="1:21" s="256" customFormat="1" ht="12.6" customHeight="1" x14ac:dyDescent="0.3">
      <c r="A182" s="262" t="s">
        <v>15</v>
      </c>
      <c r="B182" s="214">
        <v>2018</v>
      </c>
      <c r="C182" s="572" t="s">
        <v>1335</v>
      </c>
      <c r="D182" s="573" t="s">
        <v>1334</v>
      </c>
      <c r="E182" s="573" t="s">
        <v>1333</v>
      </c>
      <c r="F182" s="573" t="s">
        <v>1186</v>
      </c>
      <c r="G182" s="573">
        <v>2554.6</v>
      </c>
      <c r="H182" s="574">
        <v>1159.0999999999999</v>
      </c>
      <c r="J182" s="196"/>
      <c r="K182" s="196"/>
      <c r="L182" s="196"/>
      <c r="M182" s="196"/>
      <c r="N182" s="196"/>
      <c r="O182" s="196"/>
      <c r="P182" s="255"/>
      <c r="Q182" s="255"/>
      <c r="R182" s="255"/>
      <c r="S182" s="255"/>
      <c r="T182" s="255"/>
      <c r="U182" s="255"/>
    </row>
    <row r="183" spans="1:21" s="256" customFormat="1" ht="12.6" customHeight="1" x14ac:dyDescent="0.3">
      <c r="A183" s="267"/>
      <c r="B183" s="213">
        <v>2019</v>
      </c>
      <c r="C183" s="575" t="s">
        <v>1332</v>
      </c>
      <c r="D183" s="576" t="s">
        <v>1268</v>
      </c>
      <c r="E183" s="576" t="s">
        <v>1331</v>
      </c>
      <c r="F183" s="576" t="s">
        <v>1231</v>
      </c>
      <c r="G183" s="576">
        <v>1885.4</v>
      </c>
      <c r="H183" s="577">
        <v>1164.9000000000001</v>
      </c>
      <c r="J183" s="196"/>
      <c r="K183" s="196"/>
      <c r="L183" s="196"/>
      <c r="M183" s="196"/>
      <c r="N183" s="196"/>
      <c r="O183" s="196"/>
      <c r="P183" s="255"/>
      <c r="Q183" s="255"/>
      <c r="R183" s="255"/>
      <c r="S183" s="255"/>
      <c r="T183" s="255"/>
      <c r="U183" s="255"/>
    </row>
    <row r="184" spans="1:21" s="256" customFormat="1" ht="12.6" customHeight="1" x14ac:dyDescent="0.3">
      <c r="A184" s="267"/>
      <c r="B184" s="310">
        <v>2020</v>
      </c>
      <c r="C184" s="575" t="s">
        <v>1330</v>
      </c>
      <c r="D184" s="576" t="s">
        <v>1329</v>
      </c>
      <c r="E184" s="576" t="s">
        <v>1328</v>
      </c>
      <c r="F184" s="576" t="s">
        <v>1229</v>
      </c>
      <c r="G184" s="576" t="s">
        <v>26</v>
      </c>
      <c r="H184" s="577" t="s">
        <v>26</v>
      </c>
      <c r="J184" s="196"/>
      <c r="K184" s="196"/>
      <c r="L184" s="196"/>
      <c r="M184" s="196"/>
      <c r="N184" s="196"/>
      <c r="O184" s="196"/>
      <c r="P184" s="255"/>
      <c r="Q184" s="255"/>
      <c r="R184" s="255"/>
      <c r="S184" s="255"/>
      <c r="T184" s="255"/>
      <c r="U184" s="255"/>
    </row>
    <row r="185" spans="1:21" s="256" customFormat="1" ht="12.6" customHeight="1" x14ac:dyDescent="0.3">
      <c r="A185" s="267"/>
      <c r="B185" s="212">
        <v>2021</v>
      </c>
      <c r="C185" s="575">
        <v>42.6</v>
      </c>
      <c r="D185" s="576" t="s">
        <v>1327</v>
      </c>
      <c r="E185" s="576" t="s">
        <v>1326</v>
      </c>
      <c r="F185" s="576" t="s">
        <v>1229</v>
      </c>
      <c r="G185" s="576" t="s">
        <v>26</v>
      </c>
      <c r="H185" s="577" t="s">
        <v>26</v>
      </c>
      <c r="J185" s="196"/>
      <c r="K185" s="196"/>
      <c r="L185" s="196"/>
      <c r="M185" s="196"/>
      <c r="N185" s="196"/>
      <c r="O185" s="196"/>
      <c r="P185" s="255"/>
      <c r="Q185" s="255"/>
      <c r="R185" s="255"/>
      <c r="S185" s="255"/>
      <c r="T185" s="255"/>
      <c r="U185" s="255"/>
    </row>
    <row r="186" spans="1:21" s="256" customFormat="1" ht="12.6" customHeight="1" x14ac:dyDescent="0.3">
      <c r="A186" s="267"/>
      <c r="B186" s="212">
        <v>2022</v>
      </c>
      <c r="C186" s="575" t="s">
        <v>1325</v>
      </c>
      <c r="D186" s="576" t="s">
        <v>1324</v>
      </c>
      <c r="E186" s="576" t="s">
        <v>1323</v>
      </c>
      <c r="F186" s="576" t="s">
        <v>1229</v>
      </c>
      <c r="G186" s="576" t="s">
        <v>26</v>
      </c>
      <c r="H186" s="577" t="s">
        <v>26</v>
      </c>
      <c r="J186" s="196"/>
      <c r="K186" s="196"/>
      <c r="L186" s="196"/>
      <c r="M186" s="196"/>
      <c r="N186" s="196"/>
      <c r="O186" s="196"/>
      <c r="P186" s="255"/>
      <c r="Q186" s="255"/>
      <c r="R186" s="255"/>
      <c r="S186" s="255"/>
      <c r="T186" s="255"/>
      <c r="U186" s="255"/>
    </row>
    <row r="187" spans="1:21" s="275" customFormat="1" ht="12.6" customHeight="1" x14ac:dyDescent="0.3">
      <c r="A187" s="282" t="s">
        <v>95</v>
      </c>
      <c r="B187" s="205">
        <v>2018</v>
      </c>
      <c r="C187" s="224" t="s">
        <v>1322</v>
      </c>
      <c r="D187" s="223" t="s">
        <v>1321</v>
      </c>
      <c r="E187" s="223" t="s">
        <v>1320</v>
      </c>
      <c r="F187" s="223" t="s">
        <v>1319</v>
      </c>
      <c r="G187" s="223">
        <v>1788.1</v>
      </c>
      <c r="H187" s="222">
        <v>1486.5</v>
      </c>
      <c r="J187" s="215"/>
      <c r="K187" s="215"/>
      <c r="L187" s="215"/>
      <c r="M187" s="215"/>
      <c r="N187" s="215"/>
      <c r="O187" s="215"/>
    </row>
    <row r="188" spans="1:21" s="275" customFormat="1" ht="12.6" customHeight="1" x14ac:dyDescent="0.3">
      <c r="A188" s="280"/>
      <c r="B188" s="201">
        <v>2019</v>
      </c>
      <c r="C188" s="221" t="s">
        <v>1297</v>
      </c>
      <c r="D188" s="220" t="s">
        <v>1205</v>
      </c>
      <c r="E188" s="220" t="s">
        <v>1309</v>
      </c>
      <c r="F188" s="220" t="s">
        <v>1318</v>
      </c>
      <c r="G188" s="220">
        <v>1834.3</v>
      </c>
      <c r="H188" s="219">
        <v>1524.9</v>
      </c>
      <c r="J188" s="215"/>
      <c r="K188" s="215"/>
      <c r="L188" s="215"/>
      <c r="M188" s="215"/>
      <c r="N188" s="215"/>
      <c r="O188" s="215"/>
    </row>
    <row r="189" spans="1:21" s="275" customFormat="1" ht="12.6" customHeight="1" x14ac:dyDescent="0.3">
      <c r="A189" s="280"/>
      <c r="B189" s="309">
        <v>2020</v>
      </c>
      <c r="C189" s="221" t="s">
        <v>1297</v>
      </c>
      <c r="D189" s="220" t="s">
        <v>1317</v>
      </c>
      <c r="E189" s="220" t="s">
        <v>1316</v>
      </c>
      <c r="F189" s="220" t="s">
        <v>1315</v>
      </c>
      <c r="G189" s="220" t="s">
        <v>26</v>
      </c>
      <c r="H189" s="219" t="s">
        <v>26</v>
      </c>
      <c r="J189" s="215"/>
      <c r="K189" s="215"/>
      <c r="L189" s="215"/>
      <c r="M189" s="215"/>
      <c r="N189" s="215"/>
      <c r="O189" s="215"/>
    </row>
    <row r="190" spans="1:21" s="275" customFormat="1" ht="12.6" customHeight="1" x14ac:dyDescent="0.3">
      <c r="A190" s="280"/>
      <c r="B190" s="200">
        <v>2021</v>
      </c>
      <c r="C190" s="221" t="s">
        <v>1314</v>
      </c>
      <c r="D190" s="220" t="s">
        <v>1313</v>
      </c>
      <c r="E190" s="220" t="s">
        <v>1312</v>
      </c>
      <c r="F190" s="220" t="s">
        <v>1311</v>
      </c>
      <c r="G190" s="220" t="s">
        <v>26</v>
      </c>
      <c r="H190" s="219" t="s">
        <v>26</v>
      </c>
      <c r="J190" s="215"/>
      <c r="K190" s="215"/>
      <c r="L190" s="215"/>
      <c r="M190" s="215"/>
      <c r="N190" s="215"/>
      <c r="O190" s="215"/>
    </row>
    <row r="191" spans="1:21" s="275" customFormat="1" ht="12.6" customHeight="1" x14ac:dyDescent="0.3">
      <c r="A191" s="280"/>
      <c r="B191" s="200">
        <v>2022</v>
      </c>
      <c r="C191" s="218" t="s">
        <v>1310</v>
      </c>
      <c r="D191" s="217" t="s">
        <v>1306</v>
      </c>
      <c r="E191" s="217" t="s">
        <v>1309</v>
      </c>
      <c r="F191" s="217" t="s">
        <v>1308</v>
      </c>
      <c r="G191" s="217" t="s">
        <v>26</v>
      </c>
      <c r="H191" s="216" t="s">
        <v>26</v>
      </c>
      <c r="J191" s="215"/>
      <c r="K191" s="215"/>
      <c r="L191" s="215"/>
      <c r="M191" s="215"/>
      <c r="N191" s="215"/>
      <c r="O191" s="215"/>
    </row>
    <row r="192" spans="1:21" s="275" customFormat="1" ht="12.6" customHeight="1" x14ac:dyDescent="0.3">
      <c r="A192" s="282" t="s">
        <v>96</v>
      </c>
      <c r="B192" s="205">
        <v>2018</v>
      </c>
      <c r="C192" s="224" t="s">
        <v>1307</v>
      </c>
      <c r="D192" s="223" t="s">
        <v>1306</v>
      </c>
      <c r="E192" s="223" t="s">
        <v>1305</v>
      </c>
      <c r="F192" s="223" t="s">
        <v>1304</v>
      </c>
      <c r="G192" s="223">
        <v>7412</v>
      </c>
      <c r="H192" s="222">
        <v>6667.5</v>
      </c>
      <c r="J192" s="215"/>
      <c r="K192" s="215"/>
      <c r="L192" s="215"/>
      <c r="M192" s="215"/>
      <c r="N192" s="215"/>
      <c r="O192" s="215"/>
    </row>
    <row r="193" spans="1:15" s="275" customFormat="1" ht="12.6" customHeight="1" x14ac:dyDescent="0.3">
      <c r="A193" s="280"/>
      <c r="B193" s="201">
        <v>2019</v>
      </c>
      <c r="C193" s="221" t="s">
        <v>1303</v>
      </c>
      <c r="D193" s="220" t="s">
        <v>1302</v>
      </c>
      <c r="E193" s="220" t="s">
        <v>1301</v>
      </c>
      <c r="F193" s="220" t="s">
        <v>1300</v>
      </c>
      <c r="G193" s="220">
        <v>10005</v>
      </c>
      <c r="H193" s="219">
        <v>7145.2</v>
      </c>
      <c r="J193" s="215"/>
      <c r="K193" s="215"/>
      <c r="L193" s="215"/>
      <c r="M193" s="215"/>
      <c r="N193" s="215"/>
      <c r="O193" s="215"/>
    </row>
    <row r="194" spans="1:15" s="275" customFormat="1" ht="12.6" customHeight="1" x14ac:dyDescent="0.3">
      <c r="A194" s="280"/>
      <c r="B194" s="309">
        <v>2020</v>
      </c>
      <c r="C194" s="221" t="s">
        <v>1299</v>
      </c>
      <c r="D194" s="220" t="s">
        <v>1241</v>
      </c>
      <c r="E194" s="220" t="s">
        <v>1298</v>
      </c>
      <c r="F194" s="220" t="s">
        <v>1297</v>
      </c>
      <c r="G194" s="220" t="s">
        <v>26</v>
      </c>
      <c r="H194" s="219" t="s">
        <v>26</v>
      </c>
      <c r="J194" s="215"/>
      <c r="K194" s="215"/>
      <c r="L194" s="215"/>
      <c r="M194" s="215"/>
      <c r="N194" s="215"/>
      <c r="O194" s="215"/>
    </row>
    <row r="195" spans="1:15" s="275" customFormat="1" ht="12.6" customHeight="1" x14ac:dyDescent="0.3">
      <c r="A195" s="280"/>
      <c r="B195" s="200">
        <v>2021</v>
      </c>
      <c r="C195" s="221" t="s">
        <v>1296</v>
      </c>
      <c r="D195" s="220" t="s">
        <v>1295</v>
      </c>
      <c r="E195" s="220" t="s">
        <v>1294</v>
      </c>
      <c r="F195" s="220" t="s">
        <v>1293</v>
      </c>
      <c r="G195" s="220" t="s">
        <v>26</v>
      </c>
      <c r="H195" s="219" t="s">
        <v>26</v>
      </c>
      <c r="J195" s="215"/>
      <c r="K195" s="215"/>
      <c r="L195" s="215"/>
      <c r="M195" s="215"/>
      <c r="N195" s="215"/>
      <c r="O195" s="215"/>
    </row>
    <row r="196" spans="1:15" s="275" customFormat="1" ht="12.6" customHeight="1" x14ac:dyDescent="0.3">
      <c r="A196" s="280"/>
      <c r="B196" s="200">
        <v>2022</v>
      </c>
      <c r="C196" s="218" t="s">
        <v>1292</v>
      </c>
      <c r="D196" s="217" t="s">
        <v>1264</v>
      </c>
      <c r="E196" s="217" t="s">
        <v>1291</v>
      </c>
      <c r="F196" s="217" t="s">
        <v>1290</v>
      </c>
      <c r="G196" s="217" t="s">
        <v>26</v>
      </c>
      <c r="H196" s="216" t="s">
        <v>26</v>
      </c>
      <c r="J196" s="215"/>
      <c r="K196" s="215"/>
      <c r="L196" s="215"/>
      <c r="M196" s="215"/>
      <c r="N196" s="215"/>
      <c r="O196" s="215"/>
    </row>
    <row r="197" spans="1:15" s="275" customFormat="1" ht="12.6" customHeight="1" x14ac:dyDescent="0.3">
      <c r="A197" s="282" t="s">
        <v>97</v>
      </c>
      <c r="B197" s="205">
        <v>2018</v>
      </c>
      <c r="C197" s="224" t="s">
        <v>1289</v>
      </c>
      <c r="D197" s="223" t="s">
        <v>1288</v>
      </c>
      <c r="E197" s="223" t="s">
        <v>1287</v>
      </c>
      <c r="F197" s="223" t="s">
        <v>1286</v>
      </c>
      <c r="G197" s="223">
        <v>1041.5999999999999</v>
      </c>
      <c r="H197" s="222">
        <v>922.2</v>
      </c>
      <c r="J197" s="215"/>
      <c r="K197" s="215"/>
      <c r="L197" s="215"/>
      <c r="M197" s="215"/>
      <c r="N197" s="215"/>
      <c r="O197" s="215"/>
    </row>
    <row r="198" spans="1:15" s="275" customFormat="1" ht="12.6" customHeight="1" x14ac:dyDescent="0.3">
      <c r="A198" s="280"/>
      <c r="B198" s="201">
        <v>2019</v>
      </c>
      <c r="C198" s="221" t="s">
        <v>1285</v>
      </c>
      <c r="D198" s="220" t="s">
        <v>1284</v>
      </c>
      <c r="E198" s="220" t="s">
        <v>1283</v>
      </c>
      <c r="F198" s="220" t="s">
        <v>1282</v>
      </c>
      <c r="G198" s="220">
        <v>1068.5</v>
      </c>
      <c r="H198" s="219" t="s">
        <v>1281</v>
      </c>
      <c r="J198" s="215"/>
      <c r="K198" s="215"/>
      <c r="L198" s="215"/>
      <c r="M198" s="215"/>
      <c r="N198" s="215"/>
      <c r="O198" s="215"/>
    </row>
    <row r="199" spans="1:15" s="275" customFormat="1" ht="12.6" customHeight="1" x14ac:dyDescent="0.3">
      <c r="A199" s="280"/>
      <c r="B199" s="309">
        <v>2020</v>
      </c>
      <c r="C199" s="221" t="s">
        <v>1280</v>
      </c>
      <c r="D199" s="220" t="s">
        <v>1272</v>
      </c>
      <c r="E199" s="220" t="s">
        <v>1279</v>
      </c>
      <c r="F199" s="220" t="s">
        <v>1278</v>
      </c>
      <c r="G199" s="220" t="s">
        <v>26</v>
      </c>
      <c r="H199" s="219" t="s">
        <v>26</v>
      </c>
      <c r="J199" s="215"/>
      <c r="K199" s="215"/>
      <c r="L199" s="215"/>
      <c r="M199" s="215"/>
      <c r="N199" s="215"/>
      <c r="O199" s="215"/>
    </row>
    <row r="200" spans="1:15" s="275" customFormat="1" ht="12.6" customHeight="1" x14ac:dyDescent="0.3">
      <c r="A200" s="280"/>
      <c r="B200" s="200">
        <v>2021</v>
      </c>
      <c r="C200" s="221" t="s">
        <v>1277</v>
      </c>
      <c r="D200" s="220" t="s">
        <v>1276</v>
      </c>
      <c r="E200" s="220" t="s">
        <v>1275</v>
      </c>
      <c r="F200" s="220" t="s">
        <v>1274</v>
      </c>
      <c r="G200" s="220" t="s">
        <v>26</v>
      </c>
      <c r="H200" s="219" t="s">
        <v>26</v>
      </c>
      <c r="J200" s="215"/>
      <c r="K200" s="215"/>
      <c r="L200" s="215"/>
      <c r="M200" s="215"/>
      <c r="N200" s="215"/>
      <c r="O200" s="215"/>
    </row>
    <row r="201" spans="1:15" s="275" customFormat="1" ht="12.6" customHeight="1" x14ac:dyDescent="0.3">
      <c r="A201" s="280"/>
      <c r="B201" s="200">
        <v>2022</v>
      </c>
      <c r="C201" s="218" t="s">
        <v>1273</v>
      </c>
      <c r="D201" s="217" t="s">
        <v>1272</v>
      </c>
      <c r="E201" s="217" t="s">
        <v>1271</v>
      </c>
      <c r="F201" s="217" t="s">
        <v>1270</v>
      </c>
      <c r="G201" s="217" t="s">
        <v>26</v>
      </c>
      <c r="H201" s="216" t="s">
        <v>26</v>
      </c>
      <c r="J201" s="215"/>
      <c r="K201" s="215"/>
      <c r="L201" s="215"/>
      <c r="M201" s="215"/>
      <c r="N201" s="215"/>
      <c r="O201" s="215"/>
    </row>
    <row r="202" spans="1:15" s="275" customFormat="1" ht="12.6" customHeight="1" x14ac:dyDescent="0.3">
      <c r="A202" s="282" t="s">
        <v>98</v>
      </c>
      <c r="B202" s="205">
        <v>2018</v>
      </c>
      <c r="C202" s="224">
        <v>35.700000000000003</v>
      </c>
      <c r="D202" s="223">
        <v>15.9</v>
      </c>
      <c r="E202" s="223">
        <v>31</v>
      </c>
      <c r="F202" s="223">
        <v>12.6</v>
      </c>
      <c r="G202" s="223">
        <v>3584.3</v>
      </c>
      <c r="H202" s="222">
        <v>3084.6</v>
      </c>
      <c r="J202" s="215"/>
      <c r="K202" s="215"/>
      <c r="L202" s="215"/>
      <c r="M202" s="215"/>
      <c r="N202" s="215"/>
      <c r="O202" s="215"/>
    </row>
    <row r="203" spans="1:15" s="275" customFormat="1" ht="12.6" customHeight="1" x14ac:dyDescent="0.3">
      <c r="A203" s="283"/>
      <c r="B203" s="201">
        <v>2019</v>
      </c>
      <c r="C203" s="221">
        <v>35</v>
      </c>
      <c r="D203" s="220">
        <v>14.6</v>
      </c>
      <c r="E203" s="220">
        <v>32.9</v>
      </c>
      <c r="F203" s="220">
        <v>11</v>
      </c>
      <c r="G203" s="220">
        <v>4315.3</v>
      </c>
      <c r="H203" s="219">
        <v>3084.6</v>
      </c>
      <c r="J203" s="215"/>
      <c r="K203" s="215"/>
      <c r="L203" s="215"/>
      <c r="M203" s="215"/>
      <c r="N203" s="215"/>
      <c r="O203" s="215"/>
    </row>
    <row r="204" spans="1:15" s="275" customFormat="1" ht="12.6" customHeight="1" x14ac:dyDescent="0.3">
      <c r="A204" s="280"/>
      <c r="B204" s="309">
        <v>2020</v>
      </c>
      <c r="C204" s="221" t="s">
        <v>1269</v>
      </c>
      <c r="D204" s="220" t="s">
        <v>1268</v>
      </c>
      <c r="E204" s="220" t="s">
        <v>1267</v>
      </c>
      <c r="F204" s="220" t="s">
        <v>1266</v>
      </c>
      <c r="G204" s="220" t="s">
        <v>26</v>
      </c>
      <c r="H204" s="219" t="s">
        <v>26</v>
      </c>
      <c r="J204" s="215"/>
      <c r="K204" s="215"/>
      <c r="L204" s="215"/>
      <c r="M204" s="215"/>
      <c r="N204" s="215"/>
      <c r="O204" s="215"/>
    </row>
    <row r="205" spans="1:15" s="275" customFormat="1" ht="12.6" customHeight="1" x14ac:dyDescent="0.3">
      <c r="A205" s="280"/>
      <c r="B205" s="200">
        <v>2021</v>
      </c>
      <c r="C205" s="221" t="s">
        <v>1233</v>
      </c>
      <c r="D205" s="220" t="s">
        <v>1258</v>
      </c>
      <c r="E205" s="220" t="s">
        <v>1265</v>
      </c>
      <c r="F205" s="220" t="s">
        <v>1264</v>
      </c>
      <c r="G205" s="220" t="s">
        <v>26</v>
      </c>
      <c r="H205" s="219" t="s">
        <v>26</v>
      </c>
      <c r="J205" s="215"/>
      <c r="K205" s="215"/>
      <c r="L205" s="215"/>
      <c r="M205" s="215"/>
      <c r="N205" s="215"/>
      <c r="O205" s="215"/>
    </row>
    <row r="206" spans="1:15" s="275" customFormat="1" ht="12.6" customHeight="1" x14ac:dyDescent="0.3">
      <c r="A206" s="280"/>
      <c r="B206" s="200">
        <v>2022</v>
      </c>
      <c r="C206" s="218" t="s">
        <v>1263</v>
      </c>
      <c r="D206" s="217" t="s">
        <v>1262</v>
      </c>
      <c r="E206" s="217" t="s">
        <v>1261</v>
      </c>
      <c r="F206" s="217" t="s">
        <v>1238</v>
      </c>
      <c r="G206" s="217" t="s">
        <v>26</v>
      </c>
      <c r="H206" s="216" t="s">
        <v>26</v>
      </c>
      <c r="J206" s="215"/>
      <c r="K206" s="215"/>
      <c r="L206" s="215"/>
      <c r="M206" s="215"/>
      <c r="N206" s="215"/>
      <c r="O206" s="215"/>
    </row>
    <row r="207" spans="1:15" s="275" customFormat="1" ht="12.6" customHeight="1" x14ac:dyDescent="0.3">
      <c r="A207" s="282" t="s">
        <v>99</v>
      </c>
      <c r="B207" s="205">
        <v>2018</v>
      </c>
      <c r="C207" s="224" t="s">
        <v>1260</v>
      </c>
      <c r="D207" s="223" t="s">
        <v>1258</v>
      </c>
      <c r="E207" s="223" t="s">
        <v>1259</v>
      </c>
      <c r="F207" s="223" t="s">
        <v>1192</v>
      </c>
      <c r="G207" s="223">
        <v>1696.7</v>
      </c>
      <c r="H207" s="222">
        <v>1672.3</v>
      </c>
      <c r="J207" s="215"/>
      <c r="K207" s="215"/>
      <c r="L207" s="215"/>
      <c r="M207" s="215"/>
      <c r="N207" s="215"/>
      <c r="O207" s="215"/>
    </row>
    <row r="208" spans="1:15" s="275" customFormat="1" ht="12.6" customHeight="1" x14ac:dyDescent="0.3">
      <c r="A208" s="280"/>
      <c r="B208" s="201">
        <v>2019</v>
      </c>
      <c r="C208" s="221">
        <v>45.9</v>
      </c>
      <c r="D208" s="220" t="s">
        <v>1258</v>
      </c>
      <c r="E208" s="220" t="s">
        <v>1257</v>
      </c>
      <c r="F208" s="220" t="s">
        <v>1256</v>
      </c>
      <c r="G208" s="220">
        <v>1556.5</v>
      </c>
      <c r="H208" s="219">
        <v>1532.1</v>
      </c>
      <c r="J208" s="215"/>
      <c r="K208" s="215"/>
      <c r="L208" s="215"/>
      <c r="M208" s="215"/>
      <c r="N208" s="215"/>
      <c r="O208" s="215"/>
    </row>
    <row r="209" spans="1:15" s="275" customFormat="1" ht="12.6" customHeight="1" x14ac:dyDescent="0.3">
      <c r="A209" s="280"/>
      <c r="B209" s="309">
        <v>2020</v>
      </c>
      <c r="C209" s="221" t="s">
        <v>1245</v>
      </c>
      <c r="D209" s="220" t="s">
        <v>1255</v>
      </c>
      <c r="E209" s="220" t="s">
        <v>1254</v>
      </c>
      <c r="F209" s="220" t="s">
        <v>1253</v>
      </c>
      <c r="G209" s="220" t="s">
        <v>26</v>
      </c>
      <c r="H209" s="219" t="s">
        <v>26</v>
      </c>
      <c r="J209" s="215"/>
      <c r="K209" s="215"/>
      <c r="L209" s="215"/>
      <c r="M209" s="215"/>
      <c r="N209" s="215"/>
      <c r="O209" s="215"/>
    </row>
    <row r="210" spans="1:15" s="275" customFormat="1" ht="12.6" customHeight="1" x14ac:dyDescent="0.3">
      <c r="A210" s="280"/>
      <c r="B210" s="200">
        <v>2021</v>
      </c>
      <c r="C210" s="221" t="s">
        <v>1252</v>
      </c>
      <c r="D210" s="220" t="s">
        <v>1251</v>
      </c>
      <c r="E210" s="220" t="s">
        <v>1250</v>
      </c>
      <c r="F210" s="220" t="s">
        <v>1249</v>
      </c>
      <c r="G210" s="220" t="s">
        <v>26</v>
      </c>
      <c r="H210" s="219" t="s">
        <v>26</v>
      </c>
      <c r="J210" s="215"/>
      <c r="K210" s="215"/>
      <c r="L210" s="215"/>
      <c r="M210" s="215"/>
      <c r="N210" s="215"/>
      <c r="O210" s="215"/>
    </row>
    <row r="211" spans="1:15" s="275" customFormat="1" ht="12.6" customHeight="1" x14ac:dyDescent="0.3">
      <c r="A211" s="280"/>
      <c r="B211" s="200">
        <v>2022</v>
      </c>
      <c r="C211" s="218" t="s">
        <v>1248</v>
      </c>
      <c r="D211" s="217" t="s">
        <v>1208</v>
      </c>
      <c r="E211" s="217" t="s">
        <v>1247</v>
      </c>
      <c r="F211" s="217" t="s">
        <v>1246</v>
      </c>
      <c r="G211" s="217" t="s">
        <v>26</v>
      </c>
      <c r="H211" s="216" t="s">
        <v>26</v>
      </c>
      <c r="J211" s="215"/>
      <c r="K211" s="215"/>
      <c r="L211" s="215"/>
      <c r="M211" s="215"/>
      <c r="N211" s="215"/>
      <c r="O211" s="215"/>
    </row>
    <row r="212" spans="1:15" s="275" customFormat="1" ht="12.6" customHeight="1" x14ac:dyDescent="0.3">
      <c r="A212" s="282" t="s">
        <v>100</v>
      </c>
      <c r="B212" s="205">
        <v>2018</v>
      </c>
      <c r="C212" s="224" t="s">
        <v>1221</v>
      </c>
      <c r="D212" s="223" t="s">
        <v>1185</v>
      </c>
      <c r="E212" s="223" t="s">
        <v>1245</v>
      </c>
      <c r="F212" s="223" t="s">
        <v>1241</v>
      </c>
      <c r="G212" s="223">
        <v>2278</v>
      </c>
      <c r="H212" s="222" t="s">
        <v>1244</v>
      </c>
      <c r="J212" s="215"/>
      <c r="K212" s="215"/>
      <c r="L212" s="215"/>
      <c r="M212" s="215"/>
      <c r="N212" s="215"/>
      <c r="O212" s="215"/>
    </row>
    <row r="213" spans="1:15" s="275" customFormat="1" ht="12.6" customHeight="1" x14ac:dyDescent="0.3">
      <c r="A213" s="280"/>
      <c r="B213" s="201">
        <v>2019</v>
      </c>
      <c r="C213" s="221" t="s">
        <v>1243</v>
      </c>
      <c r="D213" s="220" t="s">
        <v>1185</v>
      </c>
      <c r="E213" s="220" t="s">
        <v>1242</v>
      </c>
      <c r="F213" s="220" t="s">
        <v>1241</v>
      </c>
      <c r="G213" s="220">
        <v>2309.1</v>
      </c>
      <c r="H213" s="219" t="s">
        <v>1240</v>
      </c>
      <c r="J213" s="215"/>
      <c r="K213" s="215"/>
      <c r="L213" s="215"/>
      <c r="M213" s="215"/>
      <c r="N213" s="215"/>
      <c r="O213" s="215"/>
    </row>
    <row r="214" spans="1:15" s="275" customFormat="1" ht="12.6" customHeight="1" x14ac:dyDescent="0.3">
      <c r="A214" s="280"/>
      <c r="B214" s="309">
        <v>2020</v>
      </c>
      <c r="C214" s="221" t="s">
        <v>1239</v>
      </c>
      <c r="D214" s="220" t="s">
        <v>1238</v>
      </c>
      <c r="E214" s="220" t="s">
        <v>1237</v>
      </c>
      <c r="F214" s="220" t="s">
        <v>1236</v>
      </c>
      <c r="G214" s="220" t="s">
        <v>26</v>
      </c>
      <c r="H214" s="219" t="s">
        <v>26</v>
      </c>
      <c r="J214" s="215"/>
      <c r="K214" s="215"/>
      <c r="L214" s="215"/>
      <c r="M214" s="215"/>
      <c r="N214" s="215"/>
      <c r="O214" s="215"/>
    </row>
    <row r="215" spans="1:15" s="275" customFormat="1" ht="12.6" customHeight="1" x14ac:dyDescent="0.3">
      <c r="A215" s="280"/>
      <c r="B215" s="200">
        <v>2021</v>
      </c>
      <c r="C215" s="221" t="s">
        <v>1235</v>
      </c>
      <c r="D215" s="220" t="s">
        <v>1234</v>
      </c>
      <c r="E215" s="220" t="s">
        <v>1233</v>
      </c>
      <c r="F215" s="220" t="s">
        <v>1229</v>
      </c>
      <c r="G215" s="220" t="s">
        <v>26</v>
      </c>
      <c r="H215" s="219" t="s">
        <v>26</v>
      </c>
      <c r="J215" s="215"/>
      <c r="K215" s="215"/>
      <c r="L215" s="215"/>
      <c r="M215" s="215"/>
      <c r="N215" s="215"/>
      <c r="O215" s="215"/>
    </row>
    <row r="216" spans="1:15" s="275" customFormat="1" ht="12.6" customHeight="1" x14ac:dyDescent="0.3">
      <c r="A216" s="280"/>
      <c r="B216" s="200">
        <v>2022</v>
      </c>
      <c r="C216" s="218" t="s">
        <v>1232</v>
      </c>
      <c r="D216" s="217" t="s">
        <v>1231</v>
      </c>
      <c r="E216" s="217" t="s">
        <v>1230</v>
      </c>
      <c r="F216" s="217" t="s">
        <v>1229</v>
      </c>
      <c r="G216" s="217" t="s">
        <v>26</v>
      </c>
      <c r="H216" s="216" t="s">
        <v>26</v>
      </c>
      <c r="J216" s="215"/>
      <c r="K216" s="215"/>
      <c r="L216" s="215"/>
      <c r="M216" s="215"/>
      <c r="N216" s="215"/>
      <c r="O216" s="215"/>
    </row>
    <row r="217" spans="1:15" s="275" customFormat="1" ht="12.6" customHeight="1" x14ac:dyDescent="0.3">
      <c r="A217" s="282" t="s">
        <v>101</v>
      </c>
      <c r="B217" s="205">
        <v>2018</v>
      </c>
      <c r="C217" s="224" t="s">
        <v>1223</v>
      </c>
      <c r="D217" s="223" t="s">
        <v>1228</v>
      </c>
      <c r="E217" s="223" t="s">
        <v>1227</v>
      </c>
      <c r="F217" s="223" t="s">
        <v>1226</v>
      </c>
      <c r="G217" s="223" t="s">
        <v>1225</v>
      </c>
      <c r="H217" s="222" t="s">
        <v>1224</v>
      </c>
      <c r="J217" s="215"/>
      <c r="K217" s="215"/>
      <c r="L217" s="215"/>
      <c r="M217" s="215"/>
      <c r="N217" s="215"/>
      <c r="O217" s="215"/>
    </row>
    <row r="218" spans="1:15" s="275" customFormat="1" ht="12.6" customHeight="1" x14ac:dyDescent="0.3">
      <c r="A218" s="280"/>
      <c r="B218" s="201">
        <v>2019</v>
      </c>
      <c r="C218" s="221" t="s">
        <v>1223</v>
      </c>
      <c r="D218" s="220" t="s">
        <v>1222</v>
      </c>
      <c r="E218" s="220" t="s">
        <v>1221</v>
      </c>
      <c r="F218" s="220" t="s">
        <v>1220</v>
      </c>
      <c r="G218" s="220" t="s">
        <v>1219</v>
      </c>
      <c r="H218" s="219" t="s">
        <v>1218</v>
      </c>
      <c r="J218" s="215"/>
      <c r="K218" s="215"/>
      <c r="L218" s="215"/>
      <c r="M218" s="215"/>
      <c r="N218" s="215"/>
      <c r="O218" s="215"/>
    </row>
    <row r="219" spans="1:15" s="275" customFormat="1" ht="12.6" customHeight="1" x14ac:dyDescent="0.3">
      <c r="A219" s="280"/>
      <c r="B219" s="309">
        <v>2020</v>
      </c>
      <c r="C219" s="221" t="s">
        <v>1217</v>
      </c>
      <c r="D219" s="220" t="s">
        <v>1216</v>
      </c>
      <c r="E219" s="220" t="s">
        <v>1215</v>
      </c>
      <c r="F219" s="220" t="s">
        <v>1214</v>
      </c>
      <c r="G219" s="220" t="s">
        <v>26</v>
      </c>
      <c r="H219" s="219" t="s">
        <v>26</v>
      </c>
      <c r="J219" s="215"/>
      <c r="K219" s="215"/>
      <c r="L219" s="215"/>
      <c r="M219" s="215"/>
      <c r="N219" s="215"/>
      <c r="O219" s="215"/>
    </row>
    <row r="220" spans="1:15" s="275" customFormat="1" ht="12.6" customHeight="1" x14ac:dyDescent="0.3">
      <c r="A220" s="280"/>
      <c r="B220" s="200">
        <v>2021</v>
      </c>
      <c r="C220" s="221" t="s">
        <v>1213</v>
      </c>
      <c r="D220" s="220" t="s">
        <v>1212</v>
      </c>
      <c r="E220" s="220" t="s">
        <v>1211</v>
      </c>
      <c r="F220" s="220" t="s">
        <v>1210</v>
      </c>
      <c r="G220" s="220" t="s">
        <v>26</v>
      </c>
      <c r="H220" s="219" t="s">
        <v>26</v>
      </c>
      <c r="J220" s="215"/>
      <c r="K220" s="215"/>
      <c r="L220" s="215"/>
      <c r="M220" s="215"/>
      <c r="N220" s="215"/>
      <c r="O220" s="215"/>
    </row>
    <row r="221" spans="1:15" s="275" customFormat="1" ht="12.6" customHeight="1" x14ac:dyDescent="0.3">
      <c r="A221" s="280"/>
      <c r="B221" s="200">
        <v>2022</v>
      </c>
      <c r="C221" s="218" t="s">
        <v>1209</v>
      </c>
      <c r="D221" s="217" t="s">
        <v>1208</v>
      </c>
      <c r="E221" s="217" t="s">
        <v>1203</v>
      </c>
      <c r="F221" s="217" t="s">
        <v>1207</v>
      </c>
      <c r="G221" s="217" t="s">
        <v>26</v>
      </c>
      <c r="H221" s="216" t="s">
        <v>26</v>
      </c>
      <c r="J221" s="215"/>
      <c r="K221" s="215"/>
      <c r="L221" s="215"/>
      <c r="M221" s="215"/>
      <c r="N221" s="215"/>
      <c r="O221" s="215"/>
    </row>
    <row r="222" spans="1:15" s="275" customFormat="1" ht="12.6" customHeight="1" x14ac:dyDescent="0.3">
      <c r="A222" s="282" t="s">
        <v>102</v>
      </c>
      <c r="B222" s="205">
        <v>2018</v>
      </c>
      <c r="C222" s="224" t="s">
        <v>1206</v>
      </c>
      <c r="D222" s="223" t="s">
        <v>1205</v>
      </c>
      <c r="E222" s="223" t="s">
        <v>1204</v>
      </c>
      <c r="F222" s="223" t="s">
        <v>1203</v>
      </c>
      <c r="G222" s="223">
        <v>2212.9</v>
      </c>
      <c r="H222" s="222">
        <v>2146.1</v>
      </c>
      <c r="J222" s="215"/>
      <c r="K222" s="215"/>
      <c r="L222" s="215"/>
      <c r="M222" s="215"/>
      <c r="N222" s="215"/>
      <c r="O222" s="215"/>
    </row>
    <row r="223" spans="1:15" s="275" customFormat="1" ht="12.6" customHeight="1" x14ac:dyDescent="0.3">
      <c r="A223" s="280"/>
      <c r="B223" s="201">
        <v>2019</v>
      </c>
      <c r="C223" s="221" t="s">
        <v>1202</v>
      </c>
      <c r="D223" s="220" t="s">
        <v>1201</v>
      </c>
      <c r="E223" s="220" t="s">
        <v>1200</v>
      </c>
      <c r="F223" s="220" t="s">
        <v>1199</v>
      </c>
      <c r="G223" s="220">
        <v>4532.3</v>
      </c>
      <c r="H223" s="219">
        <v>2914.5</v>
      </c>
      <c r="J223" s="215"/>
      <c r="K223" s="215"/>
      <c r="L223" s="215"/>
      <c r="M223" s="215"/>
      <c r="N223" s="215"/>
      <c r="O223" s="215"/>
    </row>
    <row r="224" spans="1:15" s="275" customFormat="1" ht="12.6" customHeight="1" x14ac:dyDescent="0.3">
      <c r="A224" s="280"/>
      <c r="B224" s="309">
        <v>2020</v>
      </c>
      <c r="C224" s="221" t="s">
        <v>1198</v>
      </c>
      <c r="D224" s="220" t="s">
        <v>1197</v>
      </c>
      <c r="E224" s="220" t="s">
        <v>1196</v>
      </c>
      <c r="F224" s="220" t="s">
        <v>1195</v>
      </c>
      <c r="G224" s="220" t="s">
        <v>26</v>
      </c>
      <c r="H224" s="219" t="s">
        <v>26</v>
      </c>
      <c r="J224" s="215"/>
      <c r="K224" s="215"/>
      <c r="L224" s="215"/>
      <c r="M224" s="215"/>
      <c r="N224" s="215"/>
      <c r="O224" s="215"/>
    </row>
    <row r="225" spans="1:15" s="275" customFormat="1" ht="12.6" customHeight="1" x14ac:dyDescent="0.3">
      <c r="A225" s="280"/>
      <c r="B225" s="200">
        <v>2021</v>
      </c>
      <c r="C225" s="221">
        <v>35.1</v>
      </c>
      <c r="D225" s="220" t="s">
        <v>1194</v>
      </c>
      <c r="E225" s="220" t="s">
        <v>1193</v>
      </c>
      <c r="F225" s="220" t="s">
        <v>1192</v>
      </c>
      <c r="G225" s="220" t="s">
        <v>26</v>
      </c>
      <c r="H225" s="219" t="s">
        <v>26</v>
      </c>
      <c r="J225" s="215"/>
      <c r="K225" s="215"/>
      <c r="L225" s="215"/>
      <c r="M225" s="215"/>
      <c r="N225" s="215"/>
      <c r="O225" s="215"/>
    </row>
    <row r="226" spans="1:15" s="275" customFormat="1" ht="12.6" customHeight="1" x14ac:dyDescent="0.3">
      <c r="A226" s="280"/>
      <c r="B226" s="200">
        <v>2022</v>
      </c>
      <c r="C226" s="218" t="s">
        <v>1191</v>
      </c>
      <c r="D226" s="217" t="s">
        <v>1190</v>
      </c>
      <c r="E226" s="217" t="s">
        <v>1189</v>
      </c>
      <c r="F226" s="217" t="s">
        <v>1188</v>
      </c>
      <c r="G226" s="217" t="s">
        <v>26</v>
      </c>
      <c r="H226" s="216" t="s">
        <v>26</v>
      </c>
      <c r="J226" s="215"/>
      <c r="K226" s="215"/>
      <c r="L226" s="215"/>
      <c r="M226" s="215"/>
      <c r="N226" s="215"/>
      <c r="O226" s="215"/>
    </row>
    <row r="227" spans="1:15" s="275" customFormat="1" ht="12.6" customHeight="1" x14ac:dyDescent="0.3">
      <c r="A227" s="282" t="s">
        <v>103</v>
      </c>
      <c r="B227" s="205">
        <v>2018</v>
      </c>
      <c r="C227" s="224">
        <v>35.4</v>
      </c>
      <c r="D227" s="223">
        <v>18.8</v>
      </c>
      <c r="E227" s="223">
        <v>28.1</v>
      </c>
      <c r="F227" s="223">
        <v>5.7</v>
      </c>
      <c r="G227" s="223">
        <v>3916.9</v>
      </c>
      <c r="H227" s="222">
        <v>1852.4</v>
      </c>
      <c r="J227" s="215"/>
      <c r="K227" s="215"/>
      <c r="L227" s="215"/>
      <c r="M227" s="215"/>
      <c r="N227" s="215"/>
      <c r="O227" s="215"/>
    </row>
    <row r="228" spans="1:15" s="275" customFormat="1" ht="12.6" customHeight="1" x14ac:dyDescent="0.3">
      <c r="A228" s="280"/>
      <c r="B228" s="201">
        <v>2019</v>
      </c>
      <c r="C228" s="221">
        <v>34.799999999999997</v>
      </c>
      <c r="D228" s="220">
        <v>19.399999999999999</v>
      </c>
      <c r="E228" s="220">
        <v>26.2</v>
      </c>
      <c r="F228" s="220">
        <v>5</v>
      </c>
      <c r="G228" s="220">
        <v>2641.8</v>
      </c>
      <c r="H228" s="219">
        <v>1919.2</v>
      </c>
      <c r="J228" s="215"/>
      <c r="K228" s="215"/>
      <c r="L228" s="215"/>
      <c r="M228" s="215"/>
      <c r="N228" s="215"/>
      <c r="O228" s="215"/>
    </row>
    <row r="229" spans="1:15" s="275" customFormat="1" ht="12.6" customHeight="1" x14ac:dyDescent="0.3">
      <c r="A229" s="280"/>
      <c r="B229" s="309">
        <v>2020</v>
      </c>
      <c r="C229" s="221">
        <v>35.799999999999997</v>
      </c>
      <c r="D229" s="220">
        <v>18.899999999999999</v>
      </c>
      <c r="E229" s="220">
        <v>24.6</v>
      </c>
      <c r="F229" s="220">
        <v>5.6</v>
      </c>
      <c r="G229" s="220">
        <v>4086.8</v>
      </c>
      <c r="H229" s="219">
        <v>1093.8</v>
      </c>
      <c r="J229" s="215"/>
      <c r="K229" s="215"/>
      <c r="L229" s="215"/>
      <c r="M229" s="215"/>
      <c r="N229" s="215"/>
      <c r="O229" s="215"/>
    </row>
    <row r="230" spans="1:15" s="275" customFormat="1" ht="12.6" customHeight="1" x14ac:dyDescent="0.3">
      <c r="A230" s="280"/>
      <c r="B230" s="200">
        <v>2021</v>
      </c>
      <c r="C230" s="221" t="s">
        <v>1187</v>
      </c>
      <c r="D230" s="220" t="s">
        <v>1186</v>
      </c>
      <c r="E230" s="220" t="s">
        <v>1185</v>
      </c>
      <c r="F230" s="220" t="s">
        <v>1184</v>
      </c>
      <c r="G230" s="220" t="s">
        <v>26</v>
      </c>
      <c r="H230" s="219" t="s">
        <v>26</v>
      </c>
      <c r="J230" s="215"/>
      <c r="K230" s="215"/>
      <c r="L230" s="215"/>
      <c r="M230" s="215"/>
      <c r="N230" s="215"/>
      <c r="O230" s="215"/>
    </row>
    <row r="231" spans="1:15" s="275" customFormat="1" ht="12.6" customHeight="1" x14ac:dyDescent="0.3">
      <c r="A231" s="280"/>
      <c r="B231" s="200">
        <v>2022</v>
      </c>
      <c r="C231" s="218" t="s">
        <v>1183</v>
      </c>
      <c r="D231" s="217" t="s">
        <v>1182</v>
      </c>
      <c r="E231" s="217" t="s">
        <v>1181</v>
      </c>
      <c r="F231" s="217" t="s">
        <v>1180</v>
      </c>
      <c r="G231" s="217" t="s">
        <v>26</v>
      </c>
      <c r="H231" s="216" t="s">
        <v>26</v>
      </c>
      <c r="J231" s="215"/>
      <c r="K231" s="215"/>
      <c r="L231" s="215"/>
      <c r="M231" s="215"/>
      <c r="N231" s="215"/>
      <c r="O231" s="215"/>
    </row>
    <row r="232" spans="1:15" s="275" customFormat="1" ht="12.6" customHeight="1" x14ac:dyDescent="0.3">
      <c r="A232" s="282" t="s">
        <v>104</v>
      </c>
      <c r="B232" s="205">
        <v>2018</v>
      </c>
      <c r="C232" s="224">
        <v>52.6</v>
      </c>
      <c r="D232" s="223">
        <v>24.1</v>
      </c>
      <c r="E232" s="223">
        <v>39.1</v>
      </c>
      <c r="F232" s="223">
        <v>39.9</v>
      </c>
      <c r="G232" s="223">
        <v>605.6</v>
      </c>
      <c r="H232" s="222">
        <v>504.1</v>
      </c>
      <c r="J232" s="215"/>
      <c r="K232" s="215"/>
      <c r="L232" s="215"/>
      <c r="M232" s="215"/>
      <c r="N232" s="215"/>
      <c r="O232" s="215"/>
    </row>
    <row r="233" spans="1:15" s="275" customFormat="1" ht="12.6" customHeight="1" x14ac:dyDescent="0.3">
      <c r="A233" s="280"/>
      <c r="B233" s="201">
        <v>2019</v>
      </c>
      <c r="C233" s="221">
        <v>52.5</v>
      </c>
      <c r="D233" s="220">
        <v>24.7</v>
      </c>
      <c r="E233" s="220">
        <v>37.700000000000003</v>
      </c>
      <c r="F233" s="220">
        <v>40.9</v>
      </c>
      <c r="G233" s="220">
        <v>619.9</v>
      </c>
      <c r="H233" s="219">
        <v>516</v>
      </c>
      <c r="J233" s="215"/>
      <c r="K233" s="215"/>
      <c r="L233" s="215"/>
      <c r="M233" s="215"/>
      <c r="N233" s="215"/>
      <c r="O233" s="215"/>
    </row>
    <row r="234" spans="1:15" s="275" customFormat="1" ht="12.6" customHeight="1" x14ac:dyDescent="0.3">
      <c r="A234" s="280"/>
      <c r="B234" s="309">
        <v>2020</v>
      </c>
      <c r="C234" s="221">
        <v>53.2</v>
      </c>
      <c r="D234" s="220">
        <v>24.6</v>
      </c>
      <c r="E234" s="220">
        <v>35.200000000000003</v>
      </c>
      <c r="F234" s="220">
        <v>40.700000000000003</v>
      </c>
      <c r="G234" s="220">
        <v>618</v>
      </c>
      <c r="H234" s="219">
        <v>514.5</v>
      </c>
      <c r="J234" s="215"/>
      <c r="K234" s="215"/>
      <c r="L234" s="215"/>
      <c r="M234" s="215"/>
      <c r="N234" s="215"/>
      <c r="O234" s="215"/>
    </row>
    <row r="235" spans="1:15" s="275" customFormat="1" ht="12.6" customHeight="1" x14ac:dyDescent="0.3">
      <c r="A235" s="280"/>
      <c r="B235" s="200">
        <v>2021</v>
      </c>
      <c r="C235" s="221">
        <v>53.5</v>
      </c>
      <c r="D235" s="220">
        <v>24</v>
      </c>
      <c r="E235" s="220">
        <v>36.700000000000003</v>
      </c>
      <c r="F235" s="220">
        <v>35.6</v>
      </c>
      <c r="G235" s="220">
        <v>642.6</v>
      </c>
      <c r="H235" s="219">
        <v>535</v>
      </c>
      <c r="J235" s="215"/>
      <c r="K235" s="215"/>
      <c r="L235" s="215"/>
      <c r="M235" s="215"/>
      <c r="N235" s="215"/>
      <c r="O235" s="215"/>
    </row>
    <row r="236" spans="1:15" s="275" customFormat="1" ht="12.6" customHeight="1" x14ac:dyDescent="0.3">
      <c r="A236" s="280"/>
      <c r="B236" s="200">
        <v>2022</v>
      </c>
      <c r="C236" s="218">
        <v>54.5</v>
      </c>
      <c r="D236" s="217">
        <v>22.8</v>
      </c>
      <c r="E236" s="217">
        <v>43.8</v>
      </c>
      <c r="F236" s="217">
        <v>1.8</v>
      </c>
      <c r="G236" s="217" t="s">
        <v>26</v>
      </c>
      <c r="H236" s="216" t="s">
        <v>26</v>
      </c>
      <c r="J236" s="215"/>
      <c r="K236" s="215"/>
      <c r="L236" s="215"/>
      <c r="M236" s="215"/>
      <c r="N236" s="215"/>
      <c r="O236" s="215"/>
    </row>
    <row r="237" spans="1:15" s="275" customFormat="1" ht="12.6" customHeight="1" x14ac:dyDescent="0.3">
      <c r="A237" s="282" t="s">
        <v>105</v>
      </c>
      <c r="B237" s="205">
        <v>2018</v>
      </c>
      <c r="C237" s="224">
        <v>28.8</v>
      </c>
      <c r="D237" s="223">
        <v>11.9</v>
      </c>
      <c r="E237" s="223">
        <v>45.2</v>
      </c>
      <c r="F237" s="223">
        <v>9.3000000000000007</v>
      </c>
      <c r="G237" s="223">
        <v>5373.3</v>
      </c>
      <c r="H237" s="222">
        <v>838.3</v>
      </c>
      <c r="J237" s="215"/>
      <c r="K237" s="215"/>
      <c r="L237" s="215"/>
      <c r="M237" s="215"/>
      <c r="N237" s="215"/>
      <c r="O237" s="215"/>
    </row>
    <row r="238" spans="1:15" s="275" customFormat="1" ht="12.6" customHeight="1" x14ac:dyDescent="0.3">
      <c r="A238" s="280"/>
      <c r="B238" s="201">
        <v>2019</v>
      </c>
      <c r="C238" s="221">
        <v>29.3</v>
      </c>
      <c r="D238" s="220">
        <v>12.4</v>
      </c>
      <c r="E238" s="220">
        <v>49.2</v>
      </c>
      <c r="F238" s="220">
        <v>9.4</v>
      </c>
      <c r="G238" s="220">
        <v>2635.1</v>
      </c>
      <c r="H238" s="219">
        <v>854.6</v>
      </c>
      <c r="J238" s="215"/>
      <c r="K238" s="215"/>
      <c r="L238" s="215"/>
      <c r="M238" s="215"/>
      <c r="N238" s="215"/>
      <c r="O238" s="215"/>
    </row>
    <row r="239" spans="1:15" s="275" customFormat="1" ht="12.6" customHeight="1" x14ac:dyDescent="0.3">
      <c r="A239" s="280"/>
      <c r="B239" s="309">
        <v>2020</v>
      </c>
      <c r="C239" s="221">
        <v>30.2</v>
      </c>
      <c r="D239" s="220">
        <v>12</v>
      </c>
      <c r="E239" s="220">
        <v>46</v>
      </c>
      <c r="F239" s="220">
        <v>10</v>
      </c>
      <c r="G239" s="220">
        <v>6214</v>
      </c>
      <c r="H239" s="219">
        <v>909</v>
      </c>
      <c r="J239" s="215"/>
      <c r="K239" s="215"/>
      <c r="L239" s="215"/>
      <c r="M239" s="215"/>
      <c r="N239" s="215"/>
      <c r="O239" s="215"/>
    </row>
    <row r="240" spans="1:15" s="275" customFormat="1" ht="12.6" customHeight="1" x14ac:dyDescent="0.3">
      <c r="A240" s="280"/>
      <c r="B240" s="200">
        <v>2021</v>
      </c>
      <c r="C240" s="221">
        <v>30.7</v>
      </c>
      <c r="D240" s="220">
        <v>11.4</v>
      </c>
      <c r="E240" s="220">
        <v>45</v>
      </c>
      <c r="F240" s="220">
        <v>10.9</v>
      </c>
      <c r="G240" s="220">
        <v>1853.7</v>
      </c>
      <c r="H240" s="219">
        <v>902.4</v>
      </c>
      <c r="J240" s="215"/>
      <c r="K240" s="215"/>
      <c r="L240" s="215"/>
      <c r="M240" s="215"/>
      <c r="N240" s="215"/>
      <c r="O240" s="215"/>
    </row>
    <row r="241" spans="1:21" s="275" customFormat="1" ht="12.6" customHeight="1" x14ac:dyDescent="0.3">
      <c r="A241" s="280"/>
      <c r="B241" s="200">
        <v>2022</v>
      </c>
      <c r="C241" s="218">
        <v>31.6</v>
      </c>
      <c r="D241" s="217">
        <v>12.2</v>
      </c>
      <c r="E241" s="217">
        <v>35</v>
      </c>
      <c r="F241" s="217">
        <v>3.3</v>
      </c>
      <c r="G241" s="217" t="s">
        <v>26</v>
      </c>
      <c r="H241" s="216" t="s">
        <v>26</v>
      </c>
      <c r="J241" s="215"/>
      <c r="K241" s="215"/>
      <c r="L241" s="215"/>
      <c r="M241" s="215"/>
      <c r="N241" s="215"/>
      <c r="O241" s="215"/>
    </row>
    <row r="242" spans="1:21" s="256" customFormat="1" ht="12.6" customHeight="1" collapsed="1" x14ac:dyDescent="0.3">
      <c r="A242" s="262" t="s">
        <v>14</v>
      </c>
      <c r="B242" s="214">
        <v>2018</v>
      </c>
      <c r="C242" s="572">
        <v>25.7</v>
      </c>
      <c r="D242" s="573">
        <v>11.2</v>
      </c>
      <c r="E242" s="573">
        <v>41.4</v>
      </c>
      <c r="F242" s="573">
        <v>47.6</v>
      </c>
      <c r="G242" s="573">
        <v>831.9</v>
      </c>
      <c r="H242" s="574">
        <v>630.70000000000005</v>
      </c>
      <c r="J242" s="196"/>
      <c r="K242" s="196"/>
      <c r="L242" s="196"/>
      <c r="M242" s="196"/>
      <c r="N242" s="196"/>
      <c r="O242" s="196"/>
      <c r="P242" s="255"/>
      <c r="Q242" s="255"/>
      <c r="R242" s="255"/>
      <c r="S242" s="255"/>
      <c r="T242" s="255"/>
      <c r="U242" s="255"/>
    </row>
    <row r="243" spans="1:21" s="256" customFormat="1" ht="12.6" customHeight="1" x14ac:dyDescent="0.3">
      <c r="A243" s="267"/>
      <c r="B243" s="213">
        <v>2019</v>
      </c>
      <c r="C243" s="575">
        <v>26.2</v>
      </c>
      <c r="D243" s="576">
        <v>11.7</v>
      </c>
      <c r="E243" s="576">
        <v>39.799999999999997</v>
      </c>
      <c r="F243" s="576">
        <v>46.6</v>
      </c>
      <c r="G243" s="576">
        <v>783.5</v>
      </c>
      <c r="H243" s="577">
        <v>570.6</v>
      </c>
      <c r="J243" s="196"/>
      <c r="K243" s="196"/>
      <c r="L243" s="196"/>
      <c r="M243" s="196"/>
      <c r="N243" s="196"/>
      <c r="O243" s="196"/>
      <c r="P243" s="255"/>
      <c r="Q243" s="255"/>
      <c r="R243" s="255"/>
      <c r="S243" s="255"/>
      <c r="T243" s="255"/>
      <c r="U243" s="255"/>
    </row>
    <row r="244" spans="1:21" s="256" customFormat="1" ht="12.6" customHeight="1" x14ac:dyDescent="0.3">
      <c r="A244" s="267"/>
      <c r="B244" s="310">
        <v>2020</v>
      </c>
      <c r="C244" s="575">
        <v>26.1</v>
      </c>
      <c r="D244" s="576">
        <v>11.7</v>
      </c>
      <c r="E244" s="576">
        <v>38.5</v>
      </c>
      <c r="F244" s="576">
        <v>48</v>
      </c>
      <c r="G244" s="576">
        <v>759.3</v>
      </c>
      <c r="H244" s="577">
        <v>602.6</v>
      </c>
      <c r="J244" s="196"/>
      <c r="K244" s="196"/>
      <c r="L244" s="196"/>
      <c r="M244" s="196"/>
      <c r="N244" s="196"/>
      <c r="O244" s="196"/>
      <c r="P244" s="255"/>
      <c r="Q244" s="255"/>
      <c r="R244" s="255"/>
      <c r="S244" s="255"/>
      <c r="T244" s="255"/>
      <c r="U244" s="255"/>
    </row>
    <row r="245" spans="1:21" s="256" customFormat="1" ht="12.6" customHeight="1" x14ac:dyDescent="0.3">
      <c r="A245" s="267"/>
      <c r="B245" s="212">
        <v>2021</v>
      </c>
      <c r="C245" s="575">
        <v>25.4</v>
      </c>
      <c r="D245" s="576">
        <v>11.6</v>
      </c>
      <c r="E245" s="576">
        <v>34.5</v>
      </c>
      <c r="F245" s="576">
        <v>45.4</v>
      </c>
      <c r="G245" s="576">
        <v>1823.6</v>
      </c>
      <c r="H245" s="577">
        <v>566.4</v>
      </c>
      <c r="J245" s="196"/>
      <c r="K245" s="196"/>
      <c r="L245" s="196"/>
      <c r="M245" s="196"/>
      <c r="N245" s="196"/>
      <c r="O245" s="196"/>
      <c r="P245" s="255"/>
      <c r="Q245" s="255"/>
      <c r="R245" s="255"/>
      <c r="S245" s="255"/>
      <c r="T245" s="255"/>
      <c r="U245" s="255"/>
    </row>
    <row r="246" spans="1:21" s="256" customFormat="1" ht="12.6" customHeight="1" x14ac:dyDescent="0.3">
      <c r="A246" s="267"/>
      <c r="B246" s="212">
        <v>2022</v>
      </c>
      <c r="C246" s="575">
        <v>25.5</v>
      </c>
      <c r="D246" s="576">
        <v>11.4</v>
      </c>
      <c r="E246" s="576">
        <v>30.5</v>
      </c>
      <c r="F246" s="576">
        <v>36.1</v>
      </c>
      <c r="G246" s="576" t="s">
        <v>26</v>
      </c>
      <c r="H246" s="577" t="s">
        <v>26</v>
      </c>
      <c r="J246" s="196"/>
      <c r="K246" s="196"/>
      <c r="L246" s="196"/>
      <c r="M246" s="196"/>
      <c r="N246" s="196"/>
      <c r="O246" s="196"/>
      <c r="P246" s="255"/>
      <c r="Q246" s="255"/>
      <c r="R246" s="255"/>
      <c r="S246" s="255"/>
      <c r="T246" s="255"/>
      <c r="U246" s="255"/>
    </row>
    <row r="247" spans="1:21" s="275" customFormat="1" ht="12.6" customHeight="1" x14ac:dyDescent="0.3">
      <c r="A247" s="282" t="s">
        <v>106</v>
      </c>
      <c r="B247" s="205">
        <v>2018</v>
      </c>
      <c r="C247" s="224">
        <v>33</v>
      </c>
      <c r="D247" s="223">
        <v>14.5</v>
      </c>
      <c r="E247" s="223">
        <v>87</v>
      </c>
      <c r="F247" s="223">
        <v>10.9</v>
      </c>
      <c r="G247" s="223">
        <v>647.70000000000005</v>
      </c>
      <c r="H247" s="222">
        <v>559.1</v>
      </c>
      <c r="J247" s="215"/>
      <c r="K247" s="215"/>
      <c r="L247" s="215"/>
      <c r="M247" s="215"/>
      <c r="N247" s="215"/>
      <c r="O247" s="215"/>
    </row>
    <row r="248" spans="1:21" s="275" customFormat="1" ht="12.6" customHeight="1" x14ac:dyDescent="0.3">
      <c r="A248" s="280"/>
      <c r="B248" s="201">
        <v>2019</v>
      </c>
      <c r="C248" s="221">
        <v>33.799999999999997</v>
      </c>
      <c r="D248" s="220">
        <v>15.4</v>
      </c>
      <c r="E248" s="220">
        <v>96.7</v>
      </c>
      <c r="F248" s="220">
        <v>10.8</v>
      </c>
      <c r="G248" s="220">
        <v>657.1</v>
      </c>
      <c r="H248" s="219">
        <v>567.20000000000005</v>
      </c>
      <c r="J248" s="215"/>
      <c r="K248" s="215"/>
      <c r="L248" s="215"/>
      <c r="M248" s="215"/>
      <c r="N248" s="215"/>
      <c r="O248" s="215"/>
    </row>
    <row r="249" spans="1:21" s="275" customFormat="1" ht="12.6" customHeight="1" x14ac:dyDescent="0.3">
      <c r="A249" s="280"/>
      <c r="B249" s="309">
        <v>2020</v>
      </c>
      <c r="C249" s="221">
        <v>32.1</v>
      </c>
      <c r="D249" s="220">
        <v>14.7</v>
      </c>
      <c r="E249" s="220">
        <v>94.1</v>
      </c>
      <c r="F249" s="220">
        <v>10.8</v>
      </c>
      <c r="G249" s="220">
        <v>659</v>
      </c>
      <c r="H249" s="219">
        <v>568.5</v>
      </c>
      <c r="J249" s="215"/>
      <c r="K249" s="215"/>
      <c r="L249" s="215"/>
      <c r="M249" s="215"/>
      <c r="N249" s="215"/>
      <c r="O249" s="215"/>
    </row>
    <row r="250" spans="1:21" s="275" customFormat="1" ht="12.6" customHeight="1" x14ac:dyDescent="0.3">
      <c r="A250" s="280"/>
      <c r="B250" s="200">
        <v>2021</v>
      </c>
      <c r="C250" s="221">
        <v>32</v>
      </c>
      <c r="D250" s="220">
        <v>15.3</v>
      </c>
      <c r="E250" s="220">
        <v>95.3</v>
      </c>
      <c r="F250" s="220">
        <v>11.4</v>
      </c>
      <c r="G250" s="220">
        <v>680.8</v>
      </c>
      <c r="H250" s="219">
        <v>587.6</v>
      </c>
      <c r="J250" s="215"/>
      <c r="K250" s="215"/>
      <c r="L250" s="215"/>
      <c r="M250" s="215"/>
      <c r="N250" s="215"/>
      <c r="O250" s="215"/>
    </row>
    <row r="251" spans="1:21" s="275" customFormat="1" ht="12.6" customHeight="1" x14ac:dyDescent="0.3">
      <c r="A251" s="280"/>
      <c r="B251" s="200">
        <v>2022</v>
      </c>
      <c r="C251" s="218">
        <v>29.6</v>
      </c>
      <c r="D251" s="217">
        <v>13.6</v>
      </c>
      <c r="E251" s="217">
        <v>88</v>
      </c>
      <c r="F251" s="217">
        <v>4.8</v>
      </c>
      <c r="G251" s="217" t="s">
        <v>26</v>
      </c>
      <c r="H251" s="216" t="s">
        <v>26</v>
      </c>
      <c r="J251" s="215"/>
      <c r="K251" s="215"/>
      <c r="L251" s="215"/>
      <c r="M251" s="215"/>
      <c r="N251" s="215"/>
      <c r="O251" s="215"/>
    </row>
    <row r="252" spans="1:21" s="275" customFormat="1" ht="12.6" customHeight="1" x14ac:dyDescent="0.3">
      <c r="A252" s="282" t="s">
        <v>107</v>
      </c>
      <c r="B252" s="205">
        <v>2018</v>
      </c>
      <c r="C252" s="224">
        <v>36.1</v>
      </c>
      <c r="D252" s="223">
        <v>18</v>
      </c>
      <c r="E252" s="223">
        <v>37.9</v>
      </c>
      <c r="F252" s="223">
        <v>15.1</v>
      </c>
      <c r="G252" s="223">
        <v>399.3</v>
      </c>
      <c r="H252" s="222">
        <v>399</v>
      </c>
      <c r="J252" s="215"/>
      <c r="K252" s="215"/>
      <c r="L252" s="215"/>
      <c r="M252" s="215"/>
      <c r="N252" s="215"/>
      <c r="O252" s="215"/>
    </row>
    <row r="253" spans="1:21" s="275" customFormat="1" ht="12.6" customHeight="1" x14ac:dyDescent="0.3">
      <c r="A253" s="280"/>
      <c r="B253" s="201">
        <v>2019</v>
      </c>
      <c r="C253" s="221">
        <v>34.4</v>
      </c>
      <c r="D253" s="220">
        <v>18.100000000000001</v>
      </c>
      <c r="E253" s="220">
        <v>38.1</v>
      </c>
      <c r="F253" s="220">
        <v>15.3</v>
      </c>
      <c r="G253" s="220">
        <v>414.3</v>
      </c>
      <c r="H253" s="219">
        <v>414.2</v>
      </c>
      <c r="J253" s="215"/>
      <c r="K253" s="215"/>
      <c r="L253" s="215"/>
      <c r="M253" s="215"/>
      <c r="N253" s="215"/>
      <c r="O253" s="215"/>
    </row>
    <row r="254" spans="1:21" s="275" customFormat="1" ht="12.6" customHeight="1" x14ac:dyDescent="0.3">
      <c r="A254" s="280"/>
      <c r="B254" s="309">
        <v>2020</v>
      </c>
      <c r="C254" s="221">
        <v>37.6</v>
      </c>
      <c r="D254" s="220">
        <v>19.600000000000001</v>
      </c>
      <c r="E254" s="220">
        <v>38.9</v>
      </c>
      <c r="F254" s="220">
        <v>15.9</v>
      </c>
      <c r="G254" s="220">
        <v>420.2</v>
      </c>
      <c r="H254" s="219">
        <v>420.1</v>
      </c>
      <c r="J254" s="215"/>
      <c r="K254" s="215"/>
      <c r="L254" s="215"/>
      <c r="M254" s="215"/>
      <c r="N254" s="215"/>
      <c r="O254" s="215"/>
    </row>
    <row r="255" spans="1:21" s="275" customFormat="1" ht="12.6" customHeight="1" x14ac:dyDescent="0.3">
      <c r="A255" s="280"/>
      <c r="B255" s="200">
        <v>2021</v>
      </c>
      <c r="C255" s="221">
        <v>37</v>
      </c>
      <c r="D255" s="220">
        <v>19.5</v>
      </c>
      <c r="E255" s="220">
        <v>40.9</v>
      </c>
      <c r="F255" s="220">
        <v>17.7</v>
      </c>
      <c r="G255" s="220">
        <v>447.5</v>
      </c>
      <c r="H255" s="219">
        <v>447.4</v>
      </c>
      <c r="J255" s="215"/>
      <c r="K255" s="215"/>
      <c r="L255" s="215"/>
      <c r="M255" s="215"/>
      <c r="N255" s="215"/>
      <c r="O255" s="215"/>
    </row>
    <row r="256" spans="1:21" s="275" customFormat="1" ht="12.6" customHeight="1" x14ac:dyDescent="0.3">
      <c r="A256" s="280"/>
      <c r="B256" s="200">
        <v>2022</v>
      </c>
      <c r="C256" s="218">
        <v>35.6</v>
      </c>
      <c r="D256" s="217">
        <v>17.899999999999999</v>
      </c>
      <c r="E256" s="217">
        <v>26.8</v>
      </c>
      <c r="F256" s="217">
        <v>3.2</v>
      </c>
      <c r="G256" s="217" t="s">
        <v>26</v>
      </c>
      <c r="H256" s="216" t="s">
        <v>26</v>
      </c>
      <c r="J256" s="215"/>
      <c r="K256" s="215"/>
      <c r="L256" s="215"/>
      <c r="M256" s="215"/>
      <c r="N256" s="215"/>
      <c r="O256" s="215"/>
    </row>
    <row r="257" spans="1:15" s="275" customFormat="1" ht="12.6" customHeight="1" x14ac:dyDescent="0.3">
      <c r="A257" s="282" t="s">
        <v>108</v>
      </c>
      <c r="B257" s="205">
        <v>2018</v>
      </c>
      <c r="C257" s="224">
        <v>32.700000000000003</v>
      </c>
      <c r="D257" s="223">
        <v>15.1</v>
      </c>
      <c r="E257" s="223">
        <v>85.1</v>
      </c>
      <c r="F257" s="223">
        <v>35</v>
      </c>
      <c r="G257" s="223">
        <v>2781.7</v>
      </c>
      <c r="H257" s="222">
        <v>613.6</v>
      </c>
      <c r="J257" s="215"/>
      <c r="K257" s="215"/>
      <c r="L257" s="215"/>
      <c r="M257" s="215"/>
      <c r="N257" s="215"/>
      <c r="O257" s="215"/>
    </row>
    <row r="258" spans="1:15" s="275" customFormat="1" ht="12.6" customHeight="1" x14ac:dyDescent="0.3">
      <c r="A258" s="280"/>
      <c r="B258" s="201">
        <v>2019</v>
      </c>
      <c r="C258" s="221">
        <v>32.700000000000003</v>
      </c>
      <c r="D258" s="220">
        <v>14.6</v>
      </c>
      <c r="E258" s="220">
        <v>87</v>
      </c>
      <c r="F258" s="220">
        <v>34.5</v>
      </c>
      <c r="G258" s="220">
        <v>2577.3000000000002</v>
      </c>
      <c r="H258" s="219">
        <v>611.1</v>
      </c>
      <c r="J258" s="215"/>
      <c r="K258" s="215"/>
      <c r="L258" s="215"/>
      <c r="M258" s="215"/>
      <c r="N258" s="215"/>
      <c r="O258" s="215"/>
    </row>
    <row r="259" spans="1:15" s="275" customFormat="1" ht="12.6" customHeight="1" x14ac:dyDescent="0.3">
      <c r="A259" s="280"/>
      <c r="B259" s="309">
        <v>2020</v>
      </c>
      <c r="C259" s="221">
        <v>34.700000000000003</v>
      </c>
      <c r="D259" s="220">
        <v>15</v>
      </c>
      <c r="E259" s="220">
        <v>88.3</v>
      </c>
      <c r="F259" s="220">
        <v>36.200000000000003</v>
      </c>
      <c r="G259" s="220">
        <v>714.8</v>
      </c>
      <c r="H259" s="219">
        <v>638.4</v>
      </c>
      <c r="J259" s="215"/>
      <c r="K259" s="215"/>
      <c r="L259" s="215"/>
      <c r="M259" s="215"/>
      <c r="N259" s="215"/>
      <c r="O259" s="215"/>
    </row>
    <row r="260" spans="1:15" s="275" customFormat="1" ht="12.6" customHeight="1" x14ac:dyDescent="0.3">
      <c r="A260" s="280"/>
      <c r="B260" s="200">
        <v>2021</v>
      </c>
      <c r="C260" s="221">
        <v>34.4</v>
      </c>
      <c r="D260" s="220">
        <v>16</v>
      </c>
      <c r="E260" s="220">
        <v>81.599999999999994</v>
      </c>
      <c r="F260" s="220">
        <v>31.1</v>
      </c>
      <c r="G260" s="220">
        <v>734</v>
      </c>
      <c r="H260" s="219">
        <v>655.6</v>
      </c>
      <c r="J260" s="215"/>
      <c r="K260" s="215"/>
      <c r="L260" s="215"/>
      <c r="M260" s="215"/>
      <c r="N260" s="215"/>
      <c r="O260" s="215"/>
    </row>
    <row r="261" spans="1:15" s="275" customFormat="1" ht="12.6" customHeight="1" x14ac:dyDescent="0.3">
      <c r="A261" s="280"/>
      <c r="B261" s="200">
        <v>2022</v>
      </c>
      <c r="C261" s="218">
        <v>35.700000000000003</v>
      </c>
      <c r="D261" s="217">
        <v>17.7</v>
      </c>
      <c r="E261" s="217">
        <v>86</v>
      </c>
      <c r="F261" s="217">
        <v>4.9000000000000004</v>
      </c>
      <c r="G261" s="217" t="s">
        <v>26</v>
      </c>
      <c r="H261" s="216" t="s">
        <v>26</v>
      </c>
      <c r="J261" s="215"/>
      <c r="K261" s="215"/>
      <c r="L261" s="215"/>
      <c r="M261" s="215"/>
      <c r="N261" s="215"/>
      <c r="O261" s="215"/>
    </row>
    <row r="262" spans="1:15" s="275" customFormat="1" ht="12.6" customHeight="1" x14ac:dyDescent="0.3">
      <c r="A262" s="282" t="s">
        <v>109</v>
      </c>
      <c r="B262" s="205">
        <v>2018</v>
      </c>
      <c r="C262" s="224">
        <v>27.8</v>
      </c>
      <c r="D262" s="223">
        <v>13.9</v>
      </c>
      <c r="E262" s="223">
        <v>68.8</v>
      </c>
      <c r="F262" s="223">
        <v>39.5</v>
      </c>
      <c r="G262" s="223">
        <v>329</v>
      </c>
      <c r="H262" s="222">
        <v>283.5</v>
      </c>
      <c r="J262" s="215"/>
      <c r="K262" s="215"/>
      <c r="L262" s="215"/>
      <c r="M262" s="215"/>
      <c r="N262" s="215"/>
      <c r="O262" s="215"/>
    </row>
    <row r="263" spans="1:15" s="275" customFormat="1" ht="12.6" customHeight="1" x14ac:dyDescent="0.3">
      <c r="A263" s="280"/>
      <c r="B263" s="201">
        <v>2019</v>
      </c>
      <c r="C263" s="221">
        <v>31.6</v>
      </c>
      <c r="D263" s="220">
        <v>16.100000000000001</v>
      </c>
      <c r="E263" s="220">
        <v>79.3</v>
      </c>
      <c r="F263" s="220">
        <v>47.3</v>
      </c>
      <c r="G263" s="220">
        <v>390.3</v>
      </c>
      <c r="H263" s="219">
        <v>335.8</v>
      </c>
      <c r="J263" s="215"/>
      <c r="K263" s="215"/>
      <c r="L263" s="215"/>
      <c r="M263" s="215"/>
      <c r="N263" s="215"/>
      <c r="O263" s="215"/>
    </row>
    <row r="264" spans="1:15" s="275" customFormat="1" ht="12.6" customHeight="1" x14ac:dyDescent="0.3">
      <c r="A264" s="280"/>
      <c r="B264" s="309">
        <v>2020</v>
      </c>
      <c r="C264" s="221">
        <v>31.9</v>
      </c>
      <c r="D264" s="220">
        <v>16.899999999999999</v>
      </c>
      <c r="E264" s="220">
        <v>83.2</v>
      </c>
      <c r="F264" s="220">
        <v>43.8</v>
      </c>
      <c r="G264" s="220">
        <v>417.9</v>
      </c>
      <c r="H264" s="219">
        <v>363.9</v>
      </c>
      <c r="J264" s="215"/>
      <c r="K264" s="215"/>
      <c r="L264" s="215"/>
      <c r="M264" s="215"/>
      <c r="N264" s="215"/>
      <c r="O264" s="215"/>
    </row>
    <row r="265" spans="1:15" s="275" customFormat="1" ht="12.6" customHeight="1" x14ac:dyDescent="0.3">
      <c r="A265" s="280"/>
      <c r="B265" s="200">
        <v>2021</v>
      </c>
      <c r="C265" s="221">
        <v>31.7</v>
      </c>
      <c r="D265" s="220">
        <v>16.399999999999999</v>
      </c>
      <c r="E265" s="220">
        <v>70</v>
      </c>
      <c r="F265" s="220">
        <v>25.8</v>
      </c>
      <c r="G265" s="220">
        <v>452</v>
      </c>
      <c r="H265" s="219">
        <v>366.9</v>
      </c>
      <c r="J265" s="215"/>
      <c r="K265" s="215"/>
      <c r="L265" s="215"/>
      <c r="M265" s="215"/>
      <c r="N265" s="215"/>
      <c r="O265" s="215"/>
    </row>
    <row r="266" spans="1:15" s="275" customFormat="1" ht="12.6" customHeight="1" x14ac:dyDescent="0.3">
      <c r="A266" s="280"/>
      <c r="B266" s="200">
        <v>2022</v>
      </c>
      <c r="C266" s="218">
        <v>33.6</v>
      </c>
      <c r="D266" s="217">
        <v>16.899999999999999</v>
      </c>
      <c r="E266" s="217">
        <v>61.2</v>
      </c>
      <c r="F266" s="217">
        <v>2.4</v>
      </c>
      <c r="G266" s="217" t="s">
        <v>26</v>
      </c>
      <c r="H266" s="216" t="s">
        <v>26</v>
      </c>
      <c r="J266" s="215"/>
      <c r="K266" s="215"/>
      <c r="L266" s="215"/>
      <c r="M266" s="215"/>
      <c r="N266" s="215"/>
      <c r="O266" s="215"/>
    </row>
    <row r="267" spans="1:15" s="275" customFormat="1" ht="12.6" customHeight="1" x14ac:dyDescent="0.3">
      <c r="A267" s="282" t="s">
        <v>110</v>
      </c>
      <c r="B267" s="205">
        <v>2018</v>
      </c>
      <c r="C267" s="224">
        <v>27.8</v>
      </c>
      <c r="D267" s="223">
        <v>11.3</v>
      </c>
      <c r="E267" s="223">
        <v>24.1</v>
      </c>
      <c r="F267" s="223">
        <v>31</v>
      </c>
      <c r="G267" s="223">
        <v>508.6</v>
      </c>
      <c r="H267" s="222">
        <v>480.6</v>
      </c>
      <c r="J267" s="215"/>
      <c r="K267" s="215"/>
      <c r="L267" s="215"/>
      <c r="M267" s="215"/>
      <c r="N267" s="215"/>
      <c r="O267" s="215"/>
    </row>
    <row r="268" spans="1:15" s="275" customFormat="1" ht="12.6" customHeight="1" x14ac:dyDescent="0.3">
      <c r="A268" s="280"/>
      <c r="B268" s="201">
        <v>2019</v>
      </c>
      <c r="C268" s="221">
        <v>27.9</v>
      </c>
      <c r="D268" s="220">
        <v>12</v>
      </c>
      <c r="E268" s="220">
        <v>22.9</v>
      </c>
      <c r="F268" s="220">
        <v>24.5</v>
      </c>
      <c r="G268" s="220">
        <v>520.6</v>
      </c>
      <c r="H268" s="219">
        <v>491.9</v>
      </c>
      <c r="J268" s="215"/>
      <c r="K268" s="215"/>
      <c r="L268" s="215"/>
      <c r="M268" s="215"/>
      <c r="N268" s="215"/>
      <c r="O268" s="215"/>
    </row>
    <row r="269" spans="1:15" s="275" customFormat="1" ht="12.6" customHeight="1" x14ac:dyDescent="0.3">
      <c r="A269" s="280"/>
      <c r="B269" s="309">
        <v>2020</v>
      </c>
      <c r="C269" s="221">
        <v>26.4</v>
      </c>
      <c r="D269" s="220">
        <v>11.6</v>
      </c>
      <c r="E269" s="220">
        <v>22</v>
      </c>
      <c r="F269" s="220">
        <v>23.6</v>
      </c>
      <c r="G269" s="220">
        <v>397.5</v>
      </c>
      <c r="H269" s="219">
        <v>370.1</v>
      </c>
      <c r="J269" s="215"/>
      <c r="K269" s="215"/>
      <c r="L269" s="215"/>
      <c r="M269" s="215"/>
      <c r="N269" s="215"/>
      <c r="O269" s="215"/>
    </row>
    <row r="270" spans="1:15" s="275" customFormat="1" ht="12.6" customHeight="1" x14ac:dyDescent="0.3">
      <c r="A270" s="280"/>
      <c r="B270" s="200">
        <v>2021</v>
      </c>
      <c r="C270" s="221">
        <v>26.2</v>
      </c>
      <c r="D270" s="220">
        <v>12</v>
      </c>
      <c r="E270" s="220">
        <v>14.9</v>
      </c>
      <c r="F270" s="220">
        <v>15</v>
      </c>
      <c r="G270" s="220">
        <v>580.29999999999995</v>
      </c>
      <c r="H270" s="219">
        <v>553.70000000000005</v>
      </c>
      <c r="J270" s="215"/>
      <c r="K270" s="215"/>
      <c r="L270" s="215"/>
      <c r="M270" s="215"/>
      <c r="N270" s="215"/>
      <c r="O270" s="215"/>
    </row>
    <row r="271" spans="1:15" s="275" customFormat="1" ht="12.6" customHeight="1" x14ac:dyDescent="0.3">
      <c r="A271" s="280"/>
      <c r="B271" s="200">
        <v>2022</v>
      </c>
      <c r="C271" s="218">
        <v>25.7</v>
      </c>
      <c r="D271" s="217">
        <v>11.2</v>
      </c>
      <c r="E271" s="217">
        <v>8.6999999999999993</v>
      </c>
      <c r="F271" s="217">
        <v>2.9</v>
      </c>
      <c r="G271" s="217" t="s">
        <v>26</v>
      </c>
      <c r="H271" s="216" t="s">
        <v>26</v>
      </c>
      <c r="J271" s="215"/>
      <c r="K271" s="215"/>
      <c r="L271" s="215"/>
      <c r="M271" s="215"/>
      <c r="N271" s="215"/>
      <c r="O271" s="215"/>
    </row>
    <row r="272" spans="1:15" s="275" customFormat="1" ht="12.6" customHeight="1" x14ac:dyDescent="0.3">
      <c r="A272" s="282" t="s">
        <v>111</v>
      </c>
      <c r="B272" s="205">
        <v>2018</v>
      </c>
      <c r="C272" s="224">
        <v>21</v>
      </c>
      <c r="D272" s="223">
        <v>8.3000000000000007</v>
      </c>
      <c r="E272" s="223">
        <v>33.299999999999997</v>
      </c>
      <c r="F272" s="223">
        <v>93</v>
      </c>
      <c r="G272" s="223">
        <v>310.7</v>
      </c>
      <c r="H272" s="222">
        <v>265</v>
      </c>
      <c r="J272" s="215"/>
      <c r="K272" s="215"/>
      <c r="L272" s="215"/>
      <c r="M272" s="215"/>
      <c r="N272" s="215"/>
      <c r="O272" s="215"/>
    </row>
    <row r="273" spans="1:15" s="275" customFormat="1" ht="12.6" customHeight="1" x14ac:dyDescent="0.3">
      <c r="A273" s="280"/>
      <c r="B273" s="201">
        <v>2019</v>
      </c>
      <c r="C273" s="221">
        <v>21.5</v>
      </c>
      <c r="D273" s="220">
        <v>8.6999999999999993</v>
      </c>
      <c r="E273" s="220">
        <v>21.7</v>
      </c>
      <c r="F273" s="220">
        <v>105.9</v>
      </c>
      <c r="G273" s="220">
        <v>328.8</v>
      </c>
      <c r="H273" s="219">
        <v>282</v>
      </c>
      <c r="J273" s="215"/>
      <c r="K273" s="215"/>
      <c r="L273" s="215"/>
      <c r="M273" s="215"/>
      <c r="N273" s="215"/>
      <c r="O273" s="215"/>
    </row>
    <row r="274" spans="1:15" s="275" customFormat="1" ht="12.6" customHeight="1" x14ac:dyDescent="0.3">
      <c r="A274" s="280"/>
      <c r="B274" s="309">
        <v>2020</v>
      </c>
      <c r="C274" s="221">
        <v>23.7</v>
      </c>
      <c r="D274" s="220">
        <v>10.3</v>
      </c>
      <c r="E274" s="220">
        <v>27.5</v>
      </c>
      <c r="F274" s="220">
        <v>105.5</v>
      </c>
      <c r="G274" s="220">
        <v>344.9</v>
      </c>
      <c r="H274" s="219">
        <v>298.5</v>
      </c>
      <c r="J274" s="215"/>
      <c r="K274" s="215"/>
      <c r="L274" s="215"/>
      <c r="M274" s="215"/>
      <c r="N274" s="215"/>
      <c r="O274" s="215"/>
    </row>
    <row r="275" spans="1:15" s="275" customFormat="1" ht="12.6" customHeight="1" x14ac:dyDescent="0.3">
      <c r="A275" s="280"/>
      <c r="B275" s="200">
        <v>2021</v>
      </c>
      <c r="C275" s="221">
        <v>22.2</v>
      </c>
      <c r="D275" s="220">
        <v>9.6</v>
      </c>
      <c r="E275" s="220">
        <v>21.6</v>
      </c>
      <c r="F275" s="220">
        <v>95.8</v>
      </c>
      <c r="G275" s="220">
        <v>289.2</v>
      </c>
      <c r="H275" s="219">
        <v>245.2</v>
      </c>
      <c r="J275" s="215"/>
      <c r="K275" s="215"/>
      <c r="L275" s="215"/>
      <c r="M275" s="215"/>
      <c r="N275" s="215"/>
      <c r="O275" s="215"/>
    </row>
    <row r="276" spans="1:15" s="275" customFormat="1" ht="12.6" customHeight="1" x14ac:dyDescent="0.3">
      <c r="A276" s="280"/>
      <c r="B276" s="200">
        <v>2022</v>
      </c>
      <c r="C276" s="218">
        <v>22</v>
      </c>
      <c r="D276" s="217">
        <v>9.3000000000000007</v>
      </c>
      <c r="E276" s="217">
        <v>17.8</v>
      </c>
      <c r="F276" s="217">
        <v>83.5</v>
      </c>
      <c r="G276" s="217" t="s">
        <v>26</v>
      </c>
      <c r="H276" s="216" t="s">
        <v>26</v>
      </c>
      <c r="J276" s="215"/>
      <c r="K276" s="215"/>
      <c r="L276" s="215"/>
      <c r="M276" s="215"/>
      <c r="N276" s="215"/>
      <c r="O276" s="215"/>
    </row>
    <row r="277" spans="1:15" s="275" customFormat="1" ht="12.6" customHeight="1" x14ac:dyDescent="0.3">
      <c r="A277" s="282" t="s">
        <v>112</v>
      </c>
      <c r="B277" s="205">
        <v>2018</v>
      </c>
      <c r="C277" s="224">
        <v>26.2</v>
      </c>
      <c r="D277" s="223">
        <v>9.6</v>
      </c>
      <c r="E277" s="223">
        <v>43</v>
      </c>
      <c r="F277" s="223">
        <v>17</v>
      </c>
      <c r="G277" s="223">
        <v>183.2</v>
      </c>
      <c r="H277" s="222">
        <v>154.9</v>
      </c>
      <c r="J277" s="215"/>
      <c r="K277" s="215"/>
      <c r="L277" s="215"/>
      <c r="M277" s="215"/>
      <c r="N277" s="215"/>
      <c r="O277" s="215"/>
    </row>
    <row r="278" spans="1:15" s="275" customFormat="1" ht="12.6" customHeight="1" x14ac:dyDescent="0.3">
      <c r="A278" s="280"/>
      <c r="B278" s="201">
        <v>2019</v>
      </c>
      <c r="C278" s="221">
        <v>26.5</v>
      </c>
      <c r="D278" s="220">
        <v>10</v>
      </c>
      <c r="E278" s="220">
        <v>36.799999999999997</v>
      </c>
      <c r="F278" s="220">
        <v>15</v>
      </c>
      <c r="G278" s="220">
        <v>164.5</v>
      </c>
      <c r="H278" s="219">
        <v>139.1</v>
      </c>
      <c r="J278" s="215"/>
      <c r="K278" s="215"/>
      <c r="L278" s="215"/>
      <c r="M278" s="215"/>
      <c r="N278" s="215"/>
      <c r="O278" s="215"/>
    </row>
    <row r="279" spans="1:15" s="275" customFormat="1" ht="12.6" customHeight="1" x14ac:dyDescent="0.3">
      <c r="A279" s="280"/>
      <c r="B279" s="309">
        <v>2020</v>
      </c>
      <c r="C279" s="221">
        <v>24.7</v>
      </c>
      <c r="D279" s="220">
        <v>9.6</v>
      </c>
      <c r="E279" s="220">
        <v>39.299999999999997</v>
      </c>
      <c r="F279" s="220">
        <v>14.7</v>
      </c>
      <c r="G279" s="220">
        <v>163.30000000000001</v>
      </c>
      <c r="H279" s="219">
        <v>138.1</v>
      </c>
      <c r="J279" s="215"/>
      <c r="K279" s="215"/>
      <c r="L279" s="215"/>
      <c r="M279" s="215"/>
      <c r="N279" s="215"/>
      <c r="O279" s="215"/>
    </row>
    <row r="280" spans="1:15" s="275" customFormat="1" ht="12.6" customHeight="1" x14ac:dyDescent="0.3">
      <c r="A280" s="280"/>
      <c r="B280" s="200">
        <v>2021</v>
      </c>
      <c r="C280" s="221">
        <v>25.9</v>
      </c>
      <c r="D280" s="220">
        <v>10.5</v>
      </c>
      <c r="E280" s="220">
        <v>32.799999999999997</v>
      </c>
      <c r="F280" s="220">
        <v>16.3</v>
      </c>
      <c r="G280" s="220">
        <v>180.9</v>
      </c>
      <c r="H280" s="219">
        <v>153</v>
      </c>
      <c r="J280" s="215"/>
      <c r="K280" s="215"/>
      <c r="L280" s="215"/>
      <c r="M280" s="215"/>
      <c r="N280" s="215"/>
      <c r="O280" s="215"/>
    </row>
    <row r="281" spans="1:15" s="275" customFormat="1" ht="12.6" customHeight="1" x14ac:dyDescent="0.3">
      <c r="A281" s="280"/>
      <c r="B281" s="200">
        <v>2022</v>
      </c>
      <c r="C281" s="218">
        <v>24.3</v>
      </c>
      <c r="D281" s="217">
        <v>9.6999999999999993</v>
      </c>
      <c r="E281" s="217">
        <v>21.5</v>
      </c>
      <c r="F281" s="217">
        <v>1.1000000000000001</v>
      </c>
      <c r="G281" s="217" t="s">
        <v>26</v>
      </c>
      <c r="H281" s="216" t="s">
        <v>26</v>
      </c>
      <c r="J281" s="215"/>
      <c r="K281" s="215"/>
      <c r="L281" s="215"/>
      <c r="M281" s="215"/>
      <c r="N281" s="215"/>
      <c r="O281" s="215"/>
    </row>
    <row r="282" spans="1:15" s="275" customFormat="1" ht="12.6" customHeight="1" x14ac:dyDescent="0.3">
      <c r="A282" s="282" t="s">
        <v>113</v>
      </c>
      <c r="B282" s="205">
        <v>2018</v>
      </c>
      <c r="C282" s="224">
        <v>21.3</v>
      </c>
      <c r="D282" s="223">
        <v>9.1</v>
      </c>
      <c r="E282" s="223">
        <v>31.2</v>
      </c>
      <c r="F282" s="223">
        <v>14</v>
      </c>
      <c r="G282" s="223">
        <v>284.39999999999998</v>
      </c>
      <c r="H282" s="222">
        <v>236.5</v>
      </c>
      <c r="J282" s="215"/>
      <c r="K282" s="215"/>
      <c r="L282" s="215"/>
      <c r="M282" s="215"/>
      <c r="N282" s="215"/>
      <c r="O282" s="215"/>
    </row>
    <row r="283" spans="1:15" s="275" customFormat="1" ht="12.6" customHeight="1" x14ac:dyDescent="0.3">
      <c r="A283" s="280"/>
      <c r="B283" s="201">
        <v>2019</v>
      </c>
      <c r="C283" s="221">
        <v>21.6</v>
      </c>
      <c r="D283" s="220">
        <v>9.6999999999999993</v>
      </c>
      <c r="E283" s="220">
        <v>25.2</v>
      </c>
      <c r="F283" s="220">
        <v>13.8</v>
      </c>
      <c r="G283" s="220">
        <v>281.3</v>
      </c>
      <c r="H283" s="219">
        <v>233.9</v>
      </c>
      <c r="J283" s="215"/>
      <c r="K283" s="215"/>
      <c r="L283" s="215"/>
      <c r="M283" s="215"/>
      <c r="N283" s="215"/>
      <c r="O283" s="215"/>
    </row>
    <row r="284" spans="1:15" s="275" customFormat="1" ht="12.6" customHeight="1" x14ac:dyDescent="0.3">
      <c r="A284" s="280"/>
      <c r="B284" s="309">
        <v>2020</v>
      </c>
      <c r="C284" s="221">
        <v>22.7</v>
      </c>
      <c r="D284" s="220">
        <v>9.1999999999999993</v>
      </c>
      <c r="E284" s="220">
        <v>19.5</v>
      </c>
      <c r="F284" s="220">
        <v>14</v>
      </c>
      <c r="G284" s="220">
        <v>278.8</v>
      </c>
      <c r="H284" s="219">
        <v>231.9</v>
      </c>
      <c r="J284" s="215"/>
      <c r="K284" s="215"/>
      <c r="L284" s="215"/>
      <c r="M284" s="215"/>
      <c r="N284" s="215"/>
      <c r="O284" s="215"/>
    </row>
    <row r="285" spans="1:15" s="275" customFormat="1" ht="12.6" customHeight="1" x14ac:dyDescent="0.3">
      <c r="A285" s="280"/>
      <c r="B285" s="200">
        <v>2021</v>
      </c>
      <c r="C285" s="221">
        <v>19.7</v>
      </c>
      <c r="D285" s="220">
        <v>8.5</v>
      </c>
      <c r="E285" s="220">
        <v>25.2</v>
      </c>
      <c r="F285" s="220">
        <v>13.5</v>
      </c>
      <c r="G285" s="220">
        <v>267.89999999999998</v>
      </c>
      <c r="H285" s="219">
        <v>222.8</v>
      </c>
      <c r="J285" s="215"/>
      <c r="K285" s="215"/>
      <c r="L285" s="215"/>
      <c r="M285" s="215"/>
      <c r="N285" s="215"/>
      <c r="O285" s="215"/>
    </row>
    <row r="286" spans="1:15" s="275" customFormat="1" ht="12.6" customHeight="1" x14ac:dyDescent="0.3">
      <c r="A286" s="280"/>
      <c r="B286" s="200">
        <v>2022</v>
      </c>
      <c r="C286" s="218">
        <v>21.8</v>
      </c>
      <c r="D286" s="217">
        <v>8.1</v>
      </c>
      <c r="E286" s="217">
        <v>22.8</v>
      </c>
      <c r="F286" s="217">
        <v>1.7</v>
      </c>
      <c r="G286" s="217" t="s">
        <v>26</v>
      </c>
      <c r="H286" s="216" t="s">
        <v>26</v>
      </c>
      <c r="J286" s="215"/>
      <c r="K286" s="215"/>
      <c r="L286" s="215"/>
      <c r="M286" s="215"/>
      <c r="N286" s="215"/>
      <c r="O286" s="215"/>
    </row>
    <row r="287" spans="1:15" s="275" customFormat="1" ht="12.6" customHeight="1" x14ac:dyDescent="0.3">
      <c r="A287" s="282" t="s">
        <v>114</v>
      </c>
      <c r="B287" s="205">
        <v>2018</v>
      </c>
      <c r="C287" s="224">
        <v>20.6</v>
      </c>
      <c r="D287" s="223">
        <v>9.8000000000000007</v>
      </c>
      <c r="E287" s="223">
        <v>42.3</v>
      </c>
      <c r="F287" s="223">
        <v>92.4</v>
      </c>
      <c r="G287" s="223">
        <v>561.29999999999995</v>
      </c>
      <c r="H287" s="222">
        <v>501.3</v>
      </c>
      <c r="J287" s="215"/>
      <c r="K287" s="215"/>
      <c r="L287" s="215"/>
      <c r="M287" s="215"/>
      <c r="N287" s="215"/>
      <c r="O287" s="215"/>
    </row>
    <row r="288" spans="1:15" s="275" customFormat="1" ht="12.6" customHeight="1" x14ac:dyDescent="0.3">
      <c r="A288" s="280"/>
      <c r="B288" s="201">
        <v>2019</v>
      </c>
      <c r="C288" s="221">
        <v>21.3</v>
      </c>
      <c r="D288" s="220">
        <v>10</v>
      </c>
      <c r="E288" s="220">
        <v>41</v>
      </c>
      <c r="F288" s="220">
        <v>88.1</v>
      </c>
      <c r="G288" s="220">
        <v>552.6</v>
      </c>
      <c r="H288" s="219">
        <v>494.2</v>
      </c>
      <c r="J288" s="215"/>
      <c r="K288" s="215"/>
      <c r="L288" s="215"/>
      <c r="M288" s="215"/>
      <c r="N288" s="215"/>
      <c r="O288" s="215"/>
    </row>
    <row r="289" spans="1:15" s="275" customFormat="1" ht="12.6" customHeight="1" x14ac:dyDescent="0.3">
      <c r="A289" s="280"/>
      <c r="B289" s="309">
        <v>2020</v>
      </c>
      <c r="C289" s="221">
        <v>20.100000000000001</v>
      </c>
      <c r="D289" s="220">
        <v>9.6999999999999993</v>
      </c>
      <c r="E289" s="220">
        <v>39.200000000000003</v>
      </c>
      <c r="F289" s="220">
        <v>94.3</v>
      </c>
      <c r="G289" s="220">
        <v>550.79999999999995</v>
      </c>
      <c r="H289" s="219">
        <v>327</v>
      </c>
      <c r="J289" s="215"/>
      <c r="K289" s="215"/>
      <c r="L289" s="215"/>
      <c r="M289" s="215"/>
      <c r="N289" s="215"/>
      <c r="O289" s="215"/>
    </row>
    <row r="290" spans="1:15" s="275" customFormat="1" ht="12.6" customHeight="1" x14ac:dyDescent="0.3">
      <c r="A290" s="280"/>
      <c r="B290" s="200">
        <v>2021</v>
      </c>
      <c r="C290" s="221">
        <v>19.399999999999999</v>
      </c>
      <c r="D290" s="220">
        <v>9.3000000000000007</v>
      </c>
      <c r="E290" s="220">
        <v>34.5</v>
      </c>
      <c r="F290" s="220">
        <v>94.3</v>
      </c>
      <c r="G290" s="220">
        <v>518.70000000000005</v>
      </c>
      <c r="H290" s="219">
        <v>463</v>
      </c>
      <c r="J290" s="215"/>
      <c r="K290" s="215"/>
      <c r="L290" s="215"/>
      <c r="M290" s="215"/>
      <c r="N290" s="215"/>
      <c r="O290" s="215"/>
    </row>
    <row r="291" spans="1:15" s="275" customFormat="1" ht="12.6" customHeight="1" x14ac:dyDescent="0.3">
      <c r="A291" s="280"/>
      <c r="B291" s="200">
        <v>2022</v>
      </c>
      <c r="C291" s="218">
        <v>20.8</v>
      </c>
      <c r="D291" s="217">
        <v>9.6</v>
      </c>
      <c r="E291" s="217">
        <v>32</v>
      </c>
      <c r="F291" s="217">
        <v>90.3</v>
      </c>
      <c r="G291" s="217" t="s">
        <v>26</v>
      </c>
      <c r="H291" s="216" t="s">
        <v>26</v>
      </c>
      <c r="J291" s="215"/>
      <c r="K291" s="215"/>
      <c r="L291" s="215"/>
      <c r="M291" s="215"/>
      <c r="N291" s="215"/>
      <c r="O291" s="215"/>
    </row>
    <row r="292" spans="1:15" s="275" customFormat="1" ht="12.6" customHeight="1" x14ac:dyDescent="0.3">
      <c r="A292" s="282" t="s">
        <v>115</v>
      </c>
      <c r="B292" s="205">
        <v>2018</v>
      </c>
      <c r="C292" s="224">
        <v>19.5</v>
      </c>
      <c r="D292" s="223">
        <v>8.3000000000000007</v>
      </c>
      <c r="E292" s="223">
        <v>15.5</v>
      </c>
      <c r="F292" s="223">
        <v>14.2</v>
      </c>
      <c r="G292" s="223">
        <v>1846.5</v>
      </c>
      <c r="H292" s="222">
        <v>1650.3</v>
      </c>
      <c r="J292" s="215"/>
      <c r="K292" s="215"/>
      <c r="L292" s="215"/>
      <c r="M292" s="215"/>
      <c r="N292" s="215"/>
      <c r="O292" s="215"/>
    </row>
    <row r="293" spans="1:15" s="275" customFormat="1" ht="12.6" customHeight="1" x14ac:dyDescent="0.3">
      <c r="A293" s="280"/>
      <c r="B293" s="201">
        <v>2019</v>
      </c>
      <c r="C293" s="221">
        <v>19.2</v>
      </c>
      <c r="D293" s="220">
        <v>8.6</v>
      </c>
      <c r="E293" s="220">
        <v>16</v>
      </c>
      <c r="F293" s="220">
        <v>11.6</v>
      </c>
      <c r="G293" s="220">
        <v>1992.6</v>
      </c>
      <c r="H293" s="219">
        <v>1318.1</v>
      </c>
      <c r="J293" s="215"/>
      <c r="K293" s="215"/>
      <c r="L293" s="215"/>
      <c r="M293" s="215"/>
      <c r="N293" s="215"/>
      <c r="O293" s="215"/>
    </row>
    <row r="294" spans="1:15" s="275" customFormat="1" ht="12.6" customHeight="1" x14ac:dyDescent="0.3">
      <c r="A294" s="280"/>
      <c r="B294" s="309">
        <v>2020</v>
      </c>
      <c r="C294" s="221">
        <v>18.7</v>
      </c>
      <c r="D294" s="220">
        <v>8.6</v>
      </c>
      <c r="E294" s="220">
        <v>12.6</v>
      </c>
      <c r="F294" s="220">
        <v>11.8</v>
      </c>
      <c r="G294" s="220">
        <v>2137.1</v>
      </c>
      <c r="H294" s="219">
        <v>1751.1</v>
      </c>
      <c r="J294" s="215"/>
      <c r="K294" s="215"/>
      <c r="L294" s="215"/>
      <c r="M294" s="215"/>
      <c r="N294" s="215"/>
      <c r="O294" s="215"/>
    </row>
    <row r="295" spans="1:15" s="275" customFormat="1" ht="12.6" customHeight="1" x14ac:dyDescent="0.3">
      <c r="A295" s="280"/>
      <c r="B295" s="200">
        <v>2021</v>
      </c>
      <c r="C295" s="221">
        <v>19.100000000000001</v>
      </c>
      <c r="D295" s="220">
        <v>8.1</v>
      </c>
      <c r="E295" s="220">
        <v>11.8</v>
      </c>
      <c r="F295" s="220">
        <v>7.7</v>
      </c>
      <c r="G295" s="220">
        <v>1819.9</v>
      </c>
      <c r="H295" s="219">
        <v>1288.4000000000001</v>
      </c>
      <c r="J295" s="215"/>
      <c r="K295" s="215"/>
      <c r="L295" s="215"/>
      <c r="M295" s="215"/>
      <c r="N295" s="215"/>
      <c r="O295" s="215"/>
    </row>
    <row r="296" spans="1:15" s="275" customFormat="1" ht="12.6" customHeight="1" x14ac:dyDescent="0.3">
      <c r="A296" s="280"/>
      <c r="B296" s="200">
        <v>2022</v>
      </c>
      <c r="C296" s="218">
        <v>17.899999999999999</v>
      </c>
      <c r="D296" s="217">
        <v>7.3</v>
      </c>
      <c r="E296" s="217">
        <v>8.6999999999999993</v>
      </c>
      <c r="F296" s="217">
        <v>1.8</v>
      </c>
      <c r="G296" s="217" t="s">
        <v>26</v>
      </c>
      <c r="H296" s="216" t="s">
        <v>26</v>
      </c>
      <c r="J296" s="215"/>
      <c r="K296" s="215"/>
      <c r="L296" s="215"/>
      <c r="M296" s="215"/>
      <c r="N296" s="215"/>
      <c r="O296" s="215"/>
    </row>
    <row r="297" spans="1:15" s="275" customFormat="1" ht="12.6" customHeight="1" x14ac:dyDescent="0.3">
      <c r="A297" s="282" t="s">
        <v>116</v>
      </c>
      <c r="B297" s="205">
        <v>2018</v>
      </c>
      <c r="C297" s="224">
        <v>36</v>
      </c>
      <c r="D297" s="223">
        <v>13.3</v>
      </c>
      <c r="E297" s="223">
        <v>29.9</v>
      </c>
      <c r="F297" s="223">
        <v>13.3</v>
      </c>
      <c r="G297" s="223">
        <v>1436.7</v>
      </c>
      <c r="H297" s="222">
        <v>175.2</v>
      </c>
      <c r="J297" s="215"/>
      <c r="K297" s="215"/>
      <c r="L297" s="215"/>
      <c r="M297" s="215"/>
      <c r="N297" s="215"/>
      <c r="O297" s="215"/>
    </row>
    <row r="298" spans="1:15" s="275" customFormat="1" ht="12.6" customHeight="1" x14ac:dyDescent="0.3">
      <c r="A298" s="280"/>
      <c r="B298" s="201">
        <v>2019</v>
      </c>
      <c r="C298" s="221">
        <v>38.6</v>
      </c>
      <c r="D298" s="220">
        <v>14.7</v>
      </c>
      <c r="E298" s="220">
        <v>26.6</v>
      </c>
      <c r="F298" s="220">
        <v>14.2</v>
      </c>
      <c r="G298" s="220">
        <v>208.9</v>
      </c>
      <c r="H298" s="219">
        <v>172.8</v>
      </c>
      <c r="J298" s="215"/>
      <c r="K298" s="215"/>
      <c r="L298" s="215"/>
      <c r="M298" s="215"/>
      <c r="N298" s="215"/>
      <c r="O298" s="215"/>
    </row>
    <row r="299" spans="1:15" s="275" customFormat="1" ht="12.6" customHeight="1" x14ac:dyDescent="0.3">
      <c r="A299" s="280"/>
      <c r="B299" s="309">
        <v>2020</v>
      </c>
      <c r="C299" s="221">
        <v>39</v>
      </c>
      <c r="D299" s="220">
        <v>15.1</v>
      </c>
      <c r="E299" s="220">
        <v>22.4</v>
      </c>
      <c r="F299" s="220">
        <v>12.5</v>
      </c>
      <c r="G299" s="220">
        <v>204.9</v>
      </c>
      <c r="H299" s="219">
        <v>169.4</v>
      </c>
      <c r="J299" s="215"/>
      <c r="K299" s="215"/>
      <c r="L299" s="215"/>
      <c r="M299" s="215"/>
      <c r="N299" s="215"/>
      <c r="O299" s="215"/>
    </row>
    <row r="300" spans="1:15" s="275" customFormat="1" ht="12.6" customHeight="1" x14ac:dyDescent="0.3">
      <c r="A300" s="280"/>
      <c r="B300" s="200">
        <v>2021</v>
      </c>
      <c r="C300" s="221">
        <v>39.5</v>
      </c>
      <c r="D300" s="220">
        <v>15.7</v>
      </c>
      <c r="E300" s="220">
        <v>15.3</v>
      </c>
      <c r="F300" s="220">
        <v>11.5</v>
      </c>
      <c r="G300" s="220">
        <v>17497.400000000001</v>
      </c>
      <c r="H300" s="219">
        <v>168.3</v>
      </c>
      <c r="J300" s="215"/>
      <c r="K300" s="215"/>
      <c r="L300" s="215"/>
      <c r="M300" s="215"/>
      <c r="N300" s="215"/>
      <c r="O300" s="215"/>
    </row>
    <row r="301" spans="1:15" s="275" customFormat="1" ht="12.6" customHeight="1" x14ac:dyDescent="0.3">
      <c r="A301" s="280"/>
      <c r="B301" s="200">
        <v>2022</v>
      </c>
      <c r="C301" s="218">
        <v>38.299999999999997</v>
      </c>
      <c r="D301" s="217">
        <v>15.9</v>
      </c>
      <c r="E301" s="217">
        <v>13.7</v>
      </c>
      <c r="F301" s="217">
        <v>2.6</v>
      </c>
      <c r="G301" s="217" t="s">
        <v>26</v>
      </c>
      <c r="H301" s="216" t="s">
        <v>26</v>
      </c>
      <c r="J301" s="215"/>
      <c r="K301" s="215"/>
      <c r="L301" s="215"/>
      <c r="M301" s="215"/>
      <c r="N301" s="215"/>
      <c r="O301" s="215"/>
    </row>
    <row r="302" spans="1:15" s="275" customFormat="1" ht="12.6" customHeight="1" x14ac:dyDescent="0.3">
      <c r="A302" s="282" t="s">
        <v>117</v>
      </c>
      <c r="B302" s="205">
        <v>2018</v>
      </c>
      <c r="C302" s="224">
        <v>31.6</v>
      </c>
      <c r="D302" s="223">
        <v>13.1</v>
      </c>
      <c r="E302" s="223">
        <v>21.4</v>
      </c>
      <c r="F302" s="223">
        <v>60.7</v>
      </c>
      <c r="G302" s="223">
        <v>1826.4</v>
      </c>
      <c r="H302" s="222">
        <v>1584.5</v>
      </c>
      <c r="J302" s="215"/>
      <c r="K302" s="215"/>
      <c r="L302" s="215"/>
      <c r="M302" s="215"/>
      <c r="N302" s="215"/>
      <c r="O302" s="215"/>
    </row>
    <row r="303" spans="1:15" s="275" customFormat="1" ht="12.6" customHeight="1" x14ac:dyDescent="0.3">
      <c r="A303" s="280"/>
      <c r="B303" s="201">
        <v>2019</v>
      </c>
      <c r="C303" s="221">
        <v>29.1</v>
      </c>
      <c r="D303" s="220">
        <v>12.9</v>
      </c>
      <c r="E303" s="220">
        <v>19.100000000000001</v>
      </c>
      <c r="F303" s="220">
        <v>60.7</v>
      </c>
      <c r="G303" s="220">
        <v>1865.2</v>
      </c>
      <c r="H303" s="219">
        <v>1619</v>
      </c>
      <c r="J303" s="215"/>
      <c r="K303" s="215"/>
      <c r="L303" s="215"/>
      <c r="M303" s="215"/>
      <c r="N303" s="215"/>
      <c r="O303" s="215"/>
    </row>
    <row r="304" spans="1:15" s="275" customFormat="1" ht="12.6" customHeight="1" x14ac:dyDescent="0.3">
      <c r="A304" s="280"/>
      <c r="B304" s="309">
        <v>2020</v>
      </c>
      <c r="C304" s="221">
        <v>27</v>
      </c>
      <c r="D304" s="220">
        <v>13.1</v>
      </c>
      <c r="E304" s="220">
        <v>11.9</v>
      </c>
      <c r="F304" s="220">
        <v>59.8</v>
      </c>
      <c r="G304" s="220">
        <v>1858.7</v>
      </c>
      <c r="H304" s="219">
        <v>1613.5</v>
      </c>
      <c r="J304" s="215"/>
      <c r="K304" s="215"/>
      <c r="L304" s="215"/>
      <c r="M304" s="215"/>
      <c r="N304" s="215"/>
      <c r="O304" s="215"/>
    </row>
    <row r="305" spans="1:21" s="275" customFormat="1" ht="12.6" customHeight="1" x14ac:dyDescent="0.3">
      <c r="A305" s="280"/>
      <c r="B305" s="200">
        <v>2021</v>
      </c>
      <c r="C305" s="221">
        <v>26.6</v>
      </c>
      <c r="D305" s="220">
        <v>13.3</v>
      </c>
      <c r="E305" s="220">
        <v>15.2</v>
      </c>
      <c r="F305" s="220">
        <v>59.2</v>
      </c>
      <c r="G305" s="220">
        <v>1841.1</v>
      </c>
      <c r="H305" s="219">
        <v>1598.2</v>
      </c>
      <c r="J305" s="215"/>
      <c r="K305" s="215"/>
      <c r="L305" s="215"/>
      <c r="M305" s="215"/>
      <c r="N305" s="215"/>
      <c r="O305" s="215"/>
    </row>
    <row r="306" spans="1:21" s="275" customFormat="1" ht="12.6" customHeight="1" x14ac:dyDescent="0.3">
      <c r="A306" s="280"/>
      <c r="B306" s="200">
        <v>2022</v>
      </c>
      <c r="C306" s="218">
        <v>25.5</v>
      </c>
      <c r="D306" s="217">
        <v>12.5</v>
      </c>
      <c r="E306" s="217">
        <v>6.7</v>
      </c>
      <c r="F306" s="217">
        <v>2</v>
      </c>
      <c r="G306" s="217" t="s">
        <v>26</v>
      </c>
      <c r="H306" s="216" t="s">
        <v>26</v>
      </c>
      <c r="J306" s="215"/>
      <c r="K306" s="215"/>
      <c r="L306" s="215"/>
      <c r="M306" s="215"/>
      <c r="N306" s="215"/>
      <c r="O306" s="215"/>
    </row>
    <row r="307" spans="1:21" s="275" customFormat="1" ht="12.6" customHeight="1" x14ac:dyDescent="0.3">
      <c r="A307" s="282" t="s">
        <v>118</v>
      </c>
      <c r="B307" s="205">
        <v>2018</v>
      </c>
      <c r="C307" s="224">
        <v>27.1</v>
      </c>
      <c r="D307" s="223">
        <v>14</v>
      </c>
      <c r="E307" s="223">
        <v>30.6</v>
      </c>
      <c r="F307" s="223">
        <v>10.199999999999999</v>
      </c>
      <c r="G307" s="223">
        <v>472.3</v>
      </c>
      <c r="H307" s="222">
        <v>433.5</v>
      </c>
      <c r="J307" s="215"/>
      <c r="K307" s="215"/>
      <c r="L307" s="215"/>
      <c r="M307" s="215"/>
      <c r="N307" s="215"/>
      <c r="O307" s="215"/>
    </row>
    <row r="308" spans="1:21" s="275" customFormat="1" ht="12.6" customHeight="1" x14ac:dyDescent="0.3">
      <c r="A308" s="280"/>
      <c r="B308" s="201">
        <v>2019</v>
      </c>
      <c r="C308" s="221">
        <v>28.4</v>
      </c>
      <c r="D308" s="220">
        <v>14.2</v>
      </c>
      <c r="E308" s="220">
        <v>27.7</v>
      </c>
      <c r="F308" s="220">
        <v>10.8</v>
      </c>
      <c r="G308" s="220">
        <v>475</v>
      </c>
      <c r="H308" s="219">
        <v>436.1</v>
      </c>
      <c r="J308" s="215"/>
      <c r="K308" s="215"/>
      <c r="L308" s="215"/>
      <c r="M308" s="215"/>
      <c r="N308" s="215"/>
      <c r="O308" s="215"/>
    </row>
    <row r="309" spans="1:21" s="275" customFormat="1" ht="12.6" customHeight="1" x14ac:dyDescent="0.3">
      <c r="A309" s="280"/>
      <c r="B309" s="309">
        <v>2020</v>
      </c>
      <c r="C309" s="221">
        <v>29.3</v>
      </c>
      <c r="D309" s="220">
        <v>14.5</v>
      </c>
      <c r="E309" s="220">
        <v>27.3</v>
      </c>
      <c r="F309" s="220">
        <v>11</v>
      </c>
      <c r="G309" s="220">
        <v>478.5</v>
      </c>
      <c r="H309" s="219">
        <v>439.3</v>
      </c>
      <c r="J309" s="215"/>
      <c r="K309" s="215"/>
      <c r="L309" s="215"/>
      <c r="M309" s="215"/>
      <c r="N309" s="215"/>
      <c r="O309" s="215"/>
    </row>
    <row r="310" spans="1:21" s="275" customFormat="1" ht="12.6" customHeight="1" x14ac:dyDescent="0.3">
      <c r="A310" s="280"/>
      <c r="B310" s="200">
        <v>2021</v>
      </c>
      <c r="C310" s="221">
        <v>24.1</v>
      </c>
      <c r="D310" s="220">
        <v>13.3</v>
      </c>
      <c r="E310" s="220">
        <v>24.1</v>
      </c>
      <c r="F310" s="220">
        <v>11.2</v>
      </c>
      <c r="G310" s="220">
        <v>577</v>
      </c>
      <c r="H310" s="219">
        <v>529.70000000000005</v>
      </c>
      <c r="J310" s="215"/>
      <c r="K310" s="215"/>
      <c r="L310" s="215"/>
      <c r="M310" s="215"/>
      <c r="N310" s="215"/>
      <c r="O310" s="215"/>
    </row>
    <row r="311" spans="1:21" s="275" customFormat="1" ht="12.6" customHeight="1" x14ac:dyDescent="0.3">
      <c r="A311" s="280"/>
      <c r="B311" s="200">
        <v>2022</v>
      </c>
      <c r="C311" s="218">
        <v>26.2</v>
      </c>
      <c r="D311" s="217">
        <v>13.1</v>
      </c>
      <c r="E311" s="217">
        <v>26.8</v>
      </c>
      <c r="F311" s="217">
        <v>17.3</v>
      </c>
      <c r="G311" s="217" t="s">
        <v>26</v>
      </c>
      <c r="H311" s="216" t="s">
        <v>26</v>
      </c>
      <c r="J311" s="215"/>
      <c r="K311" s="215"/>
      <c r="L311" s="215"/>
      <c r="M311" s="215"/>
      <c r="N311" s="215"/>
      <c r="O311" s="215"/>
    </row>
    <row r="312" spans="1:21" s="275" customFormat="1" ht="12.6" customHeight="1" collapsed="1" x14ac:dyDescent="0.3">
      <c r="A312" s="433" t="s">
        <v>13</v>
      </c>
      <c r="B312" s="533">
        <v>2018</v>
      </c>
      <c r="C312" s="543">
        <v>24.3</v>
      </c>
      <c r="D312" s="544">
        <v>11.3</v>
      </c>
      <c r="E312" s="544">
        <v>21.5</v>
      </c>
      <c r="F312" s="544">
        <v>25.4</v>
      </c>
      <c r="G312" s="544">
        <v>929</v>
      </c>
      <c r="H312" s="545">
        <v>329</v>
      </c>
      <c r="J312" s="215"/>
      <c r="K312" s="215"/>
      <c r="L312" s="215"/>
      <c r="M312" s="215"/>
      <c r="N312" s="215"/>
      <c r="O312" s="215"/>
    </row>
    <row r="313" spans="1:21" s="255" customFormat="1" ht="12.6" customHeight="1" x14ac:dyDescent="0.3">
      <c r="A313" s="438"/>
      <c r="B313" s="537">
        <v>2019</v>
      </c>
      <c r="C313" s="534">
        <v>24.2</v>
      </c>
      <c r="D313" s="535">
        <v>11.5</v>
      </c>
      <c r="E313" s="535">
        <v>21.7</v>
      </c>
      <c r="F313" s="535">
        <v>24.1</v>
      </c>
      <c r="G313" s="535">
        <v>1084.9000000000001</v>
      </c>
      <c r="H313" s="536">
        <v>323.39999999999998</v>
      </c>
      <c r="J313" s="225"/>
      <c r="K313" s="225"/>
      <c r="L313" s="225"/>
      <c r="M313" s="225"/>
      <c r="N313" s="225"/>
      <c r="O313" s="225"/>
    </row>
    <row r="314" spans="1:21" s="255" customFormat="1" ht="12.6" customHeight="1" x14ac:dyDescent="0.3">
      <c r="A314" s="438"/>
      <c r="B314" s="538">
        <v>2020</v>
      </c>
      <c r="C314" s="534">
        <v>24.4</v>
      </c>
      <c r="D314" s="535">
        <v>11.5</v>
      </c>
      <c r="E314" s="535">
        <v>20.399999999999999</v>
      </c>
      <c r="F314" s="535">
        <v>25</v>
      </c>
      <c r="G314" s="535">
        <v>1148.4000000000001</v>
      </c>
      <c r="H314" s="536">
        <v>308.2</v>
      </c>
      <c r="J314" s="225"/>
      <c r="K314" s="225"/>
      <c r="L314" s="225"/>
      <c r="M314" s="225"/>
      <c r="N314" s="225"/>
      <c r="O314" s="225"/>
    </row>
    <row r="315" spans="1:21" s="255" customFormat="1" ht="12.6" customHeight="1" x14ac:dyDescent="0.3">
      <c r="A315" s="438"/>
      <c r="B315" s="539">
        <v>2021</v>
      </c>
      <c r="C315" s="534">
        <v>24.2</v>
      </c>
      <c r="D315" s="535">
        <v>11.4</v>
      </c>
      <c r="E315" s="535">
        <v>18.2</v>
      </c>
      <c r="F315" s="535">
        <v>21.3</v>
      </c>
      <c r="G315" s="535">
        <v>606.5</v>
      </c>
      <c r="H315" s="536">
        <v>287</v>
      </c>
      <c r="J315" s="225"/>
      <c r="K315" s="225"/>
      <c r="L315" s="225"/>
      <c r="M315" s="225"/>
      <c r="N315" s="225"/>
      <c r="O315" s="225"/>
    </row>
    <row r="316" spans="1:21" s="255" customFormat="1" ht="12.6" customHeight="1" x14ac:dyDescent="0.3">
      <c r="A316" s="438"/>
      <c r="B316" s="539">
        <v>2022</v>
      </c>
      <c r="C316" s="534">
        <v>25</v>
      </c>
      <c r="D316" s="535">
        <v>11.3</v>
      </c>
      <c r="E316" s="535">
        <v>16.3</v>
      </c>
      <c r="F316" s="535">
        <v>12.9</v>
      </c>
      <c r="G316" s="535" t="s">
        <v>26</v>
      </c>
      <c r="H316" s="536" t="s">
        <v>26</v>
      </c>
      <c r="J316" s="225"/>
      <c r="K316" s="225"/>
      <c r="L316" s="225"/>
      <c r="M316" s="225"/>
      <c r="N316" s="225"/>
      <c r="O316" s="225"/>
    </row>
    <row r="317" spans="1:21" s="256" customFormat="1" ht="12.6" customHeight="1" x14ac:dyDescent="0.3">
      <c r="A317" s="262" t="s">
        <v>12</v>
      </c>
      <c r="B317" s="214">
        <v>2018</v>
      </c>
      <c r="C317" s="572">
        <v>31.4</v>
      </c>
      <c r="D317" s="573">
        <v>14.8</v>
      </c>
      <c r="E317" s="573">
        <v>27.4</v>
      </c>
      <c r="F317" s="573">
        <v>39.799999999999997</v>
      </c>
      <c r="G317" s="573">
        <v>463.5</v>
      </c>
      <c r="H317" s="574">
        <v>340.6</v>
      </c>
      <c r="J317" s="196"/>
      <c r="K317" s="196"/>
      <c r="L317" s="196"/>
      <c r="M317" s="196"/>
      <c r="N317" s="196"/>
      <c r="O317" s="196"/>
      <c r="P317" s="255"/>
      <c r="Q317" s="255"/>
      <c r="R317" s="255"/>
      <c r="S317" s="255"/>
      <c r="T317" s="255"/>
      <c r="U317" s="255"/>
    </row>
    <row r="318" spans="1:21" s="256" customFormat="1" ht="12.6" customHeight="1" x14ac:dyDescent="0.3">
      <c r="A318" s="267"/>
      <c r="B318" s="213">
        <v>2019</v>
      </c>
      <c r="C318" s="575">
        <v>31.6</v>
      </c>
      <c r="D318" s="576">
        <v>15.2</v>
      </c>
      <c r="E318" s="576">
        <v>28.5</v>
      </c>
      <c r="F318" s="576">
        <v>40</v>
      </c>
      <c r="G318" s="576">
        <v>439.6</v>
      </c>
      <c r="H318" s="577">
        <v>346.7</v>
      </c>
      <c r="J318" s="196"/>
      <c r="K318" s="196"/>
      <c r="L318" s="196"/>
      <c r="M318" s="196"/>
      <c r="N318" s="196"/>
      <c r="O318" s="196"/>
      <c r="P318" s="255"/>
      <c r="Q318" s="255"/>
      <c r="R318" s="255"/>
      <c r="S318" s="255"/>
      <c r="T318" s="255"/>
      <c r="U318" s="255"/>
    </row>
    <row r="319" spans="1:21" s="256" customFormat="1" ht="12.6" customHeight="1" x14ac:dyDescent="0.3">
      <c r="A319" s="267"/>
      <c r="B319" s="310">
        <v>2020</v>
      </c>
      <c r="C319" s="575">
        <v>32.200000000000003</v>
      </c>
      <c r="D319" s="576">
        <v>15.3</v>
      </c>
      <c r="E319" s="576">
        <v>27</v>
      </c>
      <c r="F319" s="576">
        <v>41.1</v>
      </c>
      <c r="G319" s="576">
        <v>477.7</v>
      </c>
      <c r="H319" s="577">
        <v>353.8</v>
      </c>
      <c r="J319" s="196"/>
      <c r="K319" s="196"/>
      <c r="L319" s="196"/>
      <c r="M319" s="196"/>
      <c r="N319" s="196"/>
      <c r="O319" s="196"/>
      <c r="P319" s="255"/>
      <c r="Q319" s="255"/>
      <c r="R319" s="255"/>
      <c r="S319" s="255"/>
      <c r="T319" s="255"/>
      <c r="U319" s="255"/>
    </row>
    <row r="320" spans="1:21" s="256" customFormat="1" ht="12.6" customHeight="1" x14ac:dyDescent="0.3">
      <c r="A320" s="267"/>
      <c r="B320" s="212">
        <v>2021</v>
      </c>
      <c r="C320" s="575">
        <v>32.299999999999997</v>
      </c>
      <c r="D320" s="576">
        <v>15.1</v>
      </c>
      <c r="E320" s="576">
        <v>24.4</v>
      </c>
      <c r="F320" s="576">
        <v>35.299999999999997</v>
      </c>
      <c r="G320" s="576">
        <v>476.9</v>
      </c>
      <c r="H320" s="577">
        <v>352.4</v>
      </c>
      <c r="J320" s="196"/>
      <c r="K320" s="196"/>
      <c r="L320" s="196"/>
      <c r="M320" s="196"/>
      <c r="N320" s="196"/>
      <c r="O320" s="196"/>
      <c r="P320" s="255"/>
      <c r="Q320" s="255"/>
      <c r="R320" s="255"/>
      <c r="S320" s="255"/>
      <c r="T320" s="255"/>
      <c r="U320" s="255"/>
    </row>
    <row r="321" spans="1:21" s="256" customFormat="1" ht="12.6" customHeight="1" x14ac:dyDescent="0.3">
      <c r="A321" s="267"/>
      <c r="B321" s="212">
        <v>2022</v>
      </c>
      <c r="C321" s="575">
        <v>33.4</v>
      </c>
      <c r="D321" s="576">
        <v>15</v>
      </c>
      <c r="E321" s="576">
        <v>22.7</v>
      </c>
      <c r="F321" s="576">
        <v>25.7</v>
      </c>
      <c r="G321" s="576" t="s">
        <v>26</v>
      </c>
      <c r="H321" s="577" t="s">
        <v>26</v>
      </c>
      <c r="J321" s="196"/>
      <c r="K321" s="196"/>
      <c r="L321" s="196"/>
      <c r="M321" s="196"/>
      <c r="N321" s="196"/>
      <c r="O321" s="196"/>
      <c r="P321" s="255"/>
      <c r="Q321" s="255"/>
      <c r="R321" s="255"/>
      <c r="S321" s="255"/>
      <c r="T321" s="255"/>
      <c r="U321" s="255"/>
    </row>
    <row r="322" spans="1:21" s="275" customFormat="1" ht="12.6" customHeight="1" x14ac:dyDescent="0.3">
      <c r="A322" s="282" t="s">
        <v>119</v>
      </c>
      <c r="B322" s="205">
        <v>2018</v>
      </c>
      <c r="C322" s="224">
        <v>37</v>
      </c>
      <c r="D322" s="223">
        <v>15.2</v>
      </c>
      <c r="E322" s="223">
        <v>11</v>
      </c>
      <c r="F322" s="223">
        <v>20.6</v>
      </c>
      <c r="G322" s="223">
        <v>410.6</v>
      </c>
      <c r="H322" s="222">
        <v>374.8</v>
      </c>
      <c r="J322" s="215"/>
      <c r="K322" s="215"/>
      <c r="L322" s="215"/>
      <c r="M322" s="215"/>
      <c r="N322" s="215"/>
      <c r="O322" s="215"/>
    </row>
    <row r="323" spans="1:21" s="275" customFormat="1" ht="12.6" customHeight="1" x14ac:dyDescent="0.3">
      <c r="A323" s="280"/>
      <c r="B323" s="201">
        <v>2019</v>
      </c>
      <c r="C323" s="221">
        <v>37.5</v>
      </c>
      <c r="D323" s="220">
        <v>16.100000000000001</v>
      </c>
      <c r="E323" s="220">
        <v>12.8</v>
      </c>
      <c r="F323" s="220">
        <v>21.4</v>
      </c>
      <c r="G323" s="220">
        <v>438.1</v>
      </c>
      <c r="H323" s="219">
        <v>400.7</v>
      </c>
      <c r="J323" s="215"/>
      <c r="K323" s="215"/>
      <c r="L323" s="215"/>
      <c r="M323" s="215"/>
      <c r="N323" s="215"/>
      <c r="O323" s="215"/>
    </row>
    <row r="324" spans="1:21" s="275" customFormat="1" ht="12.6" customHeight="1" x14ac:dyDescent="0.3">
      <c r="A324" s="280"/>
      <c r="B324" s="309">
        <v>2020</v>
      </c>
      <c r="C324" s="221">
        <v>37.200000000000003</v>
      </c>
      <c r="D324" s="220">
        <v>15.6</v>
      </c>
      <c r="E324" s="220">
        <v>12.4</v>
      </c>
      <c r="F324" s="220">
        <v>21.4</v>
      </c>
      <c r="G324" s="220">
        <v>449.7</v>
      </c>
      <c r="H324" s="219">
        <v>412.2</v>
      </c>
      <c r="J324" s="215"/>
      <c r="K324" s="215"/>
      <c r="L324" s="215"/>
      <c r="M324" s="215"/>
      <c r="N324" s="215"/>
      <c r="O324" s="215"/>
    </row>
    <row r="325" spans="1:21" s="275" customFormat="1" ht="12.6" customHeight="1" x14ac:dyDescent="0.3">
      <c r="A325" s="280"/>
      <c r="B325" s="200">
        <v>2021</v>
      </c>
      <c r="C325" s="221">
        <v>35.299999999999997</v>
      </c>
      <c r="D325" s="220">
        <v>15.6</v>
      </c>
      <c r="E325" s="220">
        <v>12.7</v>
      </c>
      <c r="F325" s="220">
        <v>14.5</v>
      </c>
      <c r="G325" s="220">
        <v>456.1</v>
      </c>
      <c r="H325" s="219">
        <v>418.7</v>
      </c>
      <c r="J325" s="215"/>
      <c r="K325" s="215"/>
      <c r="L325" s="215"/>
      <c r="M325" s="215"/>
      <c r="N325" s="215"/>
      <c r="O325" s="215"/>
    </row>
    <row r="326" spans="1:21" s="275" customFormat="1" ht="12.6" customHeight="1" x14ac:dyDescent="0.3">
      <c r="A326" s="280"/>
      <c r="B326" s="200">
        <v>2022</v>
      </c>
      <c r="C326" s="218">
        <v>36.4</v>
      </c>
      <c r="D326" s="217">
        <v>15.7</v>
      </c>
      <c r="E326" s="217">
        <v>13.3</v>
      </c>
      <c r="F326" s="217">
        <v>0.5</v>
      </c>
      <c r="G326" s="217" t="s">
        <v>26</v>
      </c>
      <c r="H326" s="216" t="s">
        <v>26</v>
      </c>
      <c r="J326" s="215"/>
      <c r="K326" s="215"/>
      <c r="L326" s="215"/>
      <c r="M326" s="215"/>
      <c r="N326" s="215"/>
      <c r="O326" s="215"/>
    </row>
    <row r="327" spans="1:21" s="275" customFormat="1" ht="12.6" customHeight="1" x14ac:dyDescent="0.3">
      <c r="A327" s="282" t="s">
        <v>120</v>
      </c>
      <c r="B327" s="205">
        <v>2018</v>
      </c>
      <c r="C327" s="224">
        <v>26.9</v>
      </c>
      <c r="D327" s="223">
        <v>14.7</v>
      </c>
      <c r="E327" s="223">
        <v>11.2</v>
      </c>
      <c r="F327" s="223">
        <v>235</v>
      </c>
      <c r="G327" s="223">
        <v>566.20000000000005</v>
      </c>
      <c r="H327" s="222">
        <v>515.4</v>
      </c>
      <c r="J327" s="215"/>
      <c r="K327" s="215"/>
      <c r="L327" s="215"/>
      <c r="M327" s="215"/>
      <c r="N327" s="215"/>
      <c r="O327" s="215"/>
    </row>
    <row r="328" spans="1:21" s="275" customFormat="1" ht="12.6" customHeight="1" x14ac:dyDescent="0.3">
      <c r="A328" s="280"/>
      <c r="B328" s="201">
        <v>2019</v>
      </c>
      <c r="C328" s="221">
        <v>27.3</v>
      </c>
      <c r="D328" s="220">
        <v>13.9</v>
      </c>
      <c r="E328" s="220">
        <v>10.1</v>
      </c>
      <c r="F328" s="220">
        <v>230.8</v>
      </c>
      <c r="G328" s="220">
        <v>569.4</v>
      </c>
      <c r="H328" s="219">
        <v>517.79999999999995</v>
      </c>
      <c r="J328" s="215"/>
      <c r="K328" s="215"/>
      <c r="L328" s="215"/>
      <c r="M328" s="215"/>
      <c r="N328" s="215"/>
      <c r="O328" s="215"/>
    </row>
    <row r="329" spans="1:21" s="275" customFormat="1" ht="12.6" customHeight="1" x14ac:dyDescent="0.3">
      <c r="A329" s="280"/>
      <c r="B329" s="309">
        <v>2020</v>
      </c>
      <c r="C329" s="221">
        <v>26.3</v>
      </c>
      <c r="D329" s="220">
        <v>13.3</v>
      </c>
      <c r="E329" s="220">
        <v>9</v>
      </c>
      <c r="F329" s="220">
        <v>241.5</v>
      </c>
      <c r="G329" s="220">
        <v>603.29999999999995</v>
      </c>
      <c r="H329" s="219">
        <v>548.5</v>
      </c>
      <c r="J329" s="215"/>
      <c r="K329" s="215"/>
      <c r="L329" s="215"/>
      <c r="M329" s="215"/>
      <c r="N329" s="215"/>
      <c r="O329" s="215"/>
    </row>
    <row r="330" spans="1:21" s="275" customFormat="1" ht="12.6" customHeight="1" x14ac:dyDescent="0.3">
      <c r="A330" s="280"/>
      <c r="B330" s="200">
        <v>2021</v>
      </c>
      <c r="C330" s="221">
        <v>29.5</v>
      </c>
      <c r="D330" s="220">
        <v>14.6</v>
      </c>
      <c r="E330" s="220">
        <v>10.6</v>
      </c>
      <c r="F330" s="220">
        <v>259.7</v>
      </c>
      <c r="G330" s="220">
        <v>628</v>
      </c>
      <c r="H330" s="219">
        <v>571</v>
      </c>
      <c r="J330" s="215"/>
      <c r="K330" s="215"/>
      <c r="L330" s="215"/>
      <c r="M330" s="215"/>
      <c r="N330" s="215"/>
      <c r="O330" s="215"/>
    </row>
    <row r="331" spans="1:21" s="275" customFormat="1" ht="12.6" customHeight="1" x14ac:dyDescent="0.3">
      <c r="A331" s="280"/>
      <c r="B331" s="200">
        <v>2022</v>
      </c>
      <c r="C331" s="218">
        <v>35.6</v>
      </c>
      <c r="D331" s="217">
        <v>16.5</v>
      </c>
      <c r="E331" s="217">
        <v>8.3000000000000007</v>
      </c>
      <c r="F331" s="217">
        <v>353.8</v>
      </c>
      <c r="G331" s="217" t="s">
        <v>26</v>
      </c>
      <c r="H331" s="216" t="s">
        <v>26</v>
      </c>
      <c r="J331" s="215"/>
      <c r="K331" s="215"/>
      <c r="L331" s="215"/>
      <c r="M331" s="215"/>
      <c r="N331" s="215"/>
      <c r="O331" s="215"/>
    </row>
    <row r="332" spans="1:21" s="275" customFormat="1" ht="12.6" customHeight="1" x14ac:dyDescent="0.3">
      <c r="A332" s="282" t="s">
        <v>121</v>
      </c>
      <c r="B332" s="205">
        <v>2018</v>
      </c>
      <c r="C332" s="224">
        <v>19.7</v>
      </c>
      <c r="D332" s="223">
        <v>10.199999999999999</v>
      </c>
      <c r="E332" s="223">
        <v>55.9</v>
      </c>
      <c r="F332" s="223">
        <v>41.1</v>
      </c>
      <c r="G332" s="223">
        <v>134.6</v>
      </c>
      <c r="H332" s="222">
        <v>124.4</v>
      </c>
      <c r="J332" s="215"/>
      <c r="K332" s="215"/>
      <c r="L332" s="215"/>
      <c r="M332" s="215"/>
      <c r="N332" s="215"/>
      <c r="O332" s="215"/>
    </row>
    <row r="333" spans="1:21" s="275" customFormat="1" ht="12.6" customHeight="1" x14ac:dyDescent="0.3">
      <c r="A333" s="280"/>
      <c r="B333" s="201">
        <v>2019</v>
      </c>
      <c r="C333" s="221">
        <v>20.8</v>
      </c>
      <c r="D333" s="220">
        <v>11</v>
      </c>
      <c r="E333" s="220">
        <v>60.6</v>
      </c>
      <c r="F333" s="220">
        <v>39.200000000000003</v>
      </c>
      <c r="G333" s="220">
        <v>133.4</v>
      </c>
      <c r="H333" s="219">
        <v>124.1</v>
      </c>
      <c r="J333" s="215"/>
      <c r="K333" s="215"/>
      <c r="L333" s="215"/>
      <c r="M333" s="215"/>
      <c r="N333" s="215"/>
      <c r="O333" s="215"/>
    </row>
    <row r="334" spans="1:21" s="275" customFormat="1" ht="12.6" customHeight="1" x14ac:dyDescent="0.3">
      <c r="A334" s="280"/>
      <c r="B334" s="309">
        <v>2020</v>
      </c>
      <c r="C334" s="221">
        <v>22.2</v>
      </c>
      <c r="D334" s="220">
        <v>11.3</v>
      </c>
      <c r="E334" s="220">
        <v>57.9</v>
      </c>
      <c r="F334" s="220">
        <v>37.6</v>
      </c>
      <c r="G334" s="220">
        <v>137.6</v>
      </c>
      <c r="H334" s="219">
        <v>127.8</v>
      </c>
      <c r="J334" s="215"/>
      <c r="K334" s="215"/>
      <c r="L334" s="215"/>
      <c r="M334" s="215"/>
      <c r="N334" s="215"/>
      <c r="O334" s="215"/>
    </row>
    <row r="335" spans="1:21" s="275" customFormat="1" ht="12.6" customHeight="1" x14ac:dyDescent="0.3">
      <c r="A335" s="280"/>
      <c r="B335" s="200">
        <v>2021</v>
      </c>
      <c r="C335" s="221">
        <v>21.6</v>
      </c>
      <c r="D335" s="220">
        <v>11</v>
      </c>
      <c r="E335" s="220">
        <v>52.7</v>
      </c>
      <c r="F335" s="220">
        <v>31.1</v>
      </c>
      <c r="G335" s="220">
        <v>135.5</v>
      </c>
      <c r="H335" s="219">
        <v>125.8</v>
      </c>
      <c r="J335" s="215"/>
      <c r="K335" s="215"/>
      <c r="L335" s="215"/>
      <c r="M335" s="215"/>
      <c r="N335" s="215"/>
      <c r="O335" s="215"/>
    </row>
    <row r="336" spans="1:21" s="275" customFormat="1" ht="12.6" customHeight="1" x14ac:dyDescent="0.3">
      <c r="A336" s="280"/>
      <c r="B336" s="200">
        <v>2022</v>
      </c>
      <c r="C336" s="218">
        <v>24.5</v>
      </c>
      <c r="D336" s="217">
        <v>10.5</v>
      </c>
      <c r="E336" s="217">
        <v>47.6</v>
      </c>
      <c r="F336" s="217">
        <v>6.6</v>
      </c>
      <c r="G336" s="217" t="s">
        <v>26</v>
      </c>
      <c r="H336" s="216" t="s">
        <v>26</v>
      </c>
      <c r="J336" s="215"/>
      <c r="K336" s="215"/>
      <c r="L336" s="215"/>
      <c r="M336" s="215"/>
      <c r="N336" s="215"/>
      <c r="O336" s="215"/>
    </row>
    <row r="337" spans="1:15" s="275" customFormat="1" ht="12.6" customHeight="1" x14ac:dyDescent="0.3">
      <c r="A337" s="282" t="s">
        <v>122</v>
      </c>
      <c r="B337" s="205">
        <v>2018</v>
      </c>
      <c r="C337" s="224">
        <v>36</v>
      </c>
      <c r="D337" s="223">
        <v>17.399999999999999</v>
      </c>
      <c r="E337" s="223">
        <v>23.5</v>
      </c>
      <c r="F337" s="223">
        <v>37.6</v>
      </c>
      <c r="G337" s="223">
        <v>331</v>
      </c>
      <c r="H337" s="222">
        <v>323.60000000000002</v>
      </c>
      <c r="J337" s="215"/>
      <c r="K337" s="215"/>
      <c r="L337" s="215"/>
      <c r="M337" s="215"/>
      <c r="N337" s="215"/>
      <c r="O337" s="215"/>
    </row>
    <row r="338" spans="1:15" s="275" customFormat="1" ht="12.6" customHeight="1" x14ac:dyDescent="0.3">
      <c r="A338" s="280"/>
      <c r="B338" s="201">
        <v>2019</v>
      </c>
      <c r="C338" s="221">
        <v>35.9</v>
      </c>
      <c r="D338" s="220">
        <v>17.100000000000001</v>
      </c>
      <c r="E338" s="220">
        <v>22.6</v>
      </c>
      <c r="F338" s="220">
        <v>38.6</v>
      </c>
      <c r="G338" s="220">
        <v>341.3</v>
      </c>
      <c r="H338" s="219">
        <v>333.7</v>
      </c>
      <c r="J338" s="215"/>
      <c r="K338" s="215"/>
      <c r="L338" s="215"/>
      <c r="M338" s="215"/>
      <c r="N338" s="215"/>
      <c r="O338" s="215"/>
    </row>
    <row r="339" spans="1:15" s="275" customFormat="1" ht="12.6" customHeight="1" x14ac:dyDescent="0.3">
      <c r="A339" s="280"/>
      <c r="B339" s="309">
        <v>2020</v>
      </c>
      <c r="C339" s="221">
        <v>36.799999999999997</v>
      </c>
      <c r="D339" s="220">
        <v>17.2</v>
      </c>
      <c r="E339" s="220">
        <v>21.9</v>
      </c>
      <c r="F339" s="220">
        <v>38.9</v>
      </c>
      <c r="G339" s="220">
        <v>333.1</v>
      </c>
      <c r="H339" s="219">
        <v>325.7</v>
      </c>
      <c r="J339" s="215"/>
      <c r="K339" s="215"/>
      <c r="L339" s="215"/>
      <c r="M339" s="215"/>
      <c r="N339" s="215"/>
      <c r="O339" s="215"/>
    </row>
    <row r="340" spans="1:15" s="275" customFormat="1" ht="12.6" customHeight="1" x14ac:dyDescent="0.3">
      <c r="A340" s="280"/>
      <c r="B340" s="200">
        <v>2021</v>
      </c>
      <c r="C340" s="221">
        <v>36.799999999999997</v>
      </c>
      <c r="D340" s="220">
        <v>17.7</v>
      </c>
      <c r="E340" s="220">
        <v>18.600000000000001</v>
      </c>
      <c r="F340" s="220">
        <v>32.299999999999997</v>
      </c>
      <c r="G340" s="220">
        <v>306.10000000000002</v>
      </c>
      <c r="H340" s="219">
        <v>298.2</v>
      </c>
      <c r="J340" s="215"/>
      <c r="K340" s="215"/>
      <c r="L340" s="215"/>
      <c r="M340" s="215"/>
      <c r="N340" s="215"/>
      <c r="O340" s="215"/>
    </row>
    <row r="341" spans="1:15" s="275" customFormat="1" ht="12.6" customHeight="1" x14ac:dyDescent="0.3">
      <c r="A341" s="280"/>
      <c r="B341" s="200">
        <v>2022</v>
      </c>
      <c r="C341" s="218">
        <v>39</v>
      </c>
      <c r="D341" s="217">
        <v>17.8</v>
      </c>
      <c r="E341" s="217">
        <v>15.2</v>
      </c>
      <c r="F341" s="217">
        <v>11.5</v>
      </c>
      <c r="G341" s="217" t="s">
        <v>26</v>
      </c>
      <c r="H341" s="216" t="s">
        <v>26</v>
      </c>
      <c r="J341" s="215"/>
      <c r="K341" s="215"/>
      <c r="L341" s="215"/>
      <c r="M341" s="215"/>
      <c r="N341" s="215"/>
      <c r="O341" s="215"/>
    </row>
    <row r="342" spans="1:15" s="275" customFormat="1" ht="12.6" customHeight="1" x14ac:dyDescent="0.3">
      <c r="A342" s="282" t="s">
        <v>123</v>
      </c>
      <c r="B342" s="205">
        <v>2018</v>
      </c>
      <c r="C342" s="224">
        <v>50.9</v>
      </c>
      <c r="D342" s="223">
        <v>28.4</v>
      </c>
      <c r="E342" s="223">
        <v>19.8</v>
      </c>
      <c r="F342" s="223">
        <v>6.1</v>
      </c>
      <c r="G342" s="223">
        <v>971.4</v>
      </c>
      <c r="H342" s="222">
        <v>971.4</v>
      </c>
      <c r="J342" s="215"/>
      <c r="K342" s="215"/>
      <c r="L342" s="215"/>
      <c r="M342" s="215"/>
      <c r="N342" s="215"/>
      <c r="O342" s="215"/>
    </row>
    <row r="343" spans="1:15" s="275" customFormat="1" ht="12.6" customHeight="1" x14ac:dyDescent="0.3">
      <c r="A343" s="280"/>
      <c r="B343" s="201">
        <v>2019</v>
      </c>
      <c r="C343" s="221">
        <v>48.7</v>
      </c>
      <c r="D343" s="220">
        <v>28.4</v>
      </c>
      <c r="E343" s="220">
        <v>19.3</v>
      </c>
      <c r="F343" s="220">
        <v>6.3</v>
      </c>
      <c r="G343" s="220">
        <v>996.4</v>
      </c>
      <c r="H343" s="219">
        <v>996.4</v>
      </c>
      <c r="J343" s="215"/>
      <c r="K343" s="215"/>
      <c r="L343" s="215"/>
      <c r="M343" s="215"/>
      <c r="N343" s="215"/>
      <c r="O343" s="215"/>
    </row>
    <row r="344" spans="1:15" s="275" customFormat="1" ht="12.6" customHeight="1" x14ac:dyDescent="0.3">
      <c r="A344" s="280"/>
      <c r="B344" s="309">
        <v>2020</v>
      </c>
      <c r="C344" s="221">
        <v>47.3</v>
      </c>
      <c r="D344" s="220">
        <v>25.6</v>
      </c>
      <c r="E344" s="220">
        <v>17.399999999999999</v>
      </c>
      <c r="F344" s="220">
        <v>12.6</v>
      </c>
      <c r="G344" s="220">
        <v>1054.5</v>
      </c>
      <c r="H344" s="219">
        <v>1054.5</v>
      </c>
      <c r="J344" s="215"/>
      <c r="K344" s="215"/>
      <c r="L344" s="215"/>
      <c r="M344" s="215"/>
      <c r="N344" s="215"/>
      <c r="O344" s="215"/>
    </row>
    <row r="345" spans="1:15" s="275" customFormat="1" ht="12.6" customHeight="1" x14ac:dyDescent="0.3">
      <c r="A345" s="280"/>
      <c r="B345" s="200">
        <v>2021</v>
      </c>
      <c r="C345" s="221">
        <v>47.2</v>
      </c>
      <c r="D345" s="220">
        <v>25.4</v>
      </c>
      <c r="E345" s="220">
        <v>8.6999999999999993</v>
      </c>
      <c r="F345" s="220">
        <v>18.399999999999999</v>
      </c>
      <c r="G345" s="220">
        <v>1084.5</v>
      </c>
      <c r="H345" s="219">
        <v>1084.5</v>
      </c>
      <c r="J345" s="215"/>
      <c r="K345" s="215"/>
      <c r="L345" s="215"/>
      <c r="M345" s="215"/>
      <c r="N345" s="215"/>
      <c r="O345" s="215"/>
    </row>
    <row r="346" spans="1:15" s="275" customFormat="1" ht="12.6" customHeight="1" x14ac:dyDescent="0.3">
      <c r="A346" s="280"/>
      <c r="B346" s="200">
        <v>2022</v>
      </c>
      <c r="C346" s="218">
        <v>54.4</v>
      </c>
      <c r="D346" s="217">
        <v>27.3</v>
      </c>
      <c r="E346" s="217">
        <v>1.2</v>
      </c>
      <c r="F346" s="217">
        <v>25</v>
      </c>
      <c r="G346" s="217" t="s">
        <v>26</v>
      </c>
      <c r="H346" s="216" t="s">
        <v>26</v>
      </c>
      <c r="J346" s="215"/>
      <c r="K346" s="215"/>
      <c r="L346" s="215"/>
      <c r="M346" s="215"/>
      <c r="N346" s="215"/>
      <c r="O346" s="215"/>
    </row>
    <row r="347" spans="1:15" s="275" customFormat="1" ht="12.6" customHeight="1" x14ac:dyDescent="0.3">
      <c r="A347" s="282" t="s">
        <v>124</v>
      </c>
      <c r="B347" s="205">
        <v>2018</v>
      </c>
      <c r="C347" s="224">
        <v>37.799999999999997</v>
      </c>
      <c r="D347" s="223">
        <v>16.399999999999999</v>
      </c>
      <c r="E347" s="223">
        <v>8.6999999999999993</v>
      </c>
      <c r="F347" s="223">
        <v>10.199999999999999</v>
      </c>
      <c r="G347" s="223">
        <v>302.10000000000002</v>
      </c>
      <c r="H347" s="222">
        <v>215</v>
      </c>
      <c r="J347" s="215"/>
      <c r="K347" s="215"/>
      <c r="L347" s="215"/>
      <c r="M347" s="215"/>
      <c r="N347" s="215"/>
      <c r="O347" s="215"/>
    </row>
    <row r="348" spans="1:15" s="275" customFormat="1" ht="12.6" customHeight="1" x14ac:dyDescent="0.3">
      <c r="A348" s="280"/>
      <c r="B348" s="201">
        <v>2019</v>
      </c>
      <c r="C348" s="221">
        <v>37.700000000000003</v>
      </c>
      <c r="D348" s="220">
        <v>16.600000000000001</v>
      </c>
      <c r="E348" s="220">
        <v>9.6999999999999993</v>
      </c>
      <c r="F348" s="220">
        <v>10.1</v>
      </c>
      <c r="G348" s="220">
        <v>300.89999999999998</v>
      </c>
      <c r="H348" s="219">
        <v>214.1</v>
      </c>
      <c r="J348" s="215"/>
      <c r="K348" s="215"/>
      <c r="L348" s="215"/>
      <c r="M348" s="215"/>
      <c r="N348" s="215"/>
      <c r="O348" s="215"/>
    </row>
    <row r="349" spans="1:15" s="275" customFormat="1" ht="12.6" customHeight="1" x14ac:dyDescent="0.3">
      <c r="A349" s="280"/>
      <c r="B349" s="309">
        <v>2020</v>
      </c>
      <c r="C349" s="221">
        <v>37.700000000000003</v>
      </c>
      <c r="D349" s="220">
        <v>16.8</v>
      </c>
      <c r="E349" s="220">
        <v>11.7</v>
      </c>
      <c r="F349" s="220">
        <v>10.1</v>
      </c>
      <c r="G349" s="220">
        <v>304.10000000000002</v>
      </c>
      <c r="H349" s="219">
        <v>216.9</v>
      </c>
      <c r="J349" s="215"/>
      <c r="K349" s="215"/>
      <c r="L349" s="215"/>
      <c r="M349" s="215"/>
      <c r="N349" s="215"/>
      <c r="O349" s="215"/>
    </row>
    <row r="350" spans="1:15" s="275" customFormat="1" ht="12.6" customHeight="1" x14ac:dyDescent="0.3">
      <c r="A350" s="280"/>
      <c r="B350" s="200">
        <v>2021</v>
      </c>
      <c r="C350" s="221">
        <v>41.1</v>
      </c>
      <c r="D350" s="220">
        <v>17.7</v>
      </c>
      <c r="E350" s="220">
        <v>11.5</v>
      </c>
      <c r="F350" s="220">
        <v>11.4</v>
      </c>
      <c r="G350" s="220">
        <v>309.8</v>
      </c>
      <c r="H350" s="219">
        <v>221.3</v>
      </c>
      <c r="J350" s="215"/>
      <c r="K350" s="215"/>
      <c r="L350" s="215"/>
      <c r="M350" s="215"/>
      <c r="N350" s="215"/>
      <c r="O350" s="215"/>
    </row>
    <row r="351" spans="1:15" s="275" customFormat="1" ht="12.6" customHeight="1" x14ac:dyDescent="0.3">
      <c r="A351" s="280"/>
      <c r="B351" s="200">
        <v>2022</v>
      </c>
      <c r="C351" s="218">
        <v>40.6</v>
      </c>
      <c r="D351" s="217">
        <v>17.5</v>
      </c>
      <c r="E351" s="217">
        <v>13.9</v>
      </c>
      <c r="F351" s="217">
        <v>3.5</v>
      </c>
      <c r="G351" s="217" t="s">
        <v>26</v>
      </c>
      <c r="H351" s="216" t="s">
        <v>26</v>
      </c>
      <c r="J351" s="215"/>
      <c r="K351" s="215"/>
      <c r="L351" s="215"/>
      <c r="M351" s="215"/>
      <c r="N351" s="215"/>
      <c r="O351" s="215"/>
    </row>
    <row r="352" spans="1:15" s="275" customFormat="1" ht="12.6" customHeight="1" x14ac:dyDescent="0.3">
      <c r="A352" s="282" t="s">
        <v>125</v>
      </c>
      <c r="B352" s="205">
        <v>2018</v>
      </c>
      <c r="C352" s="224">
        <v>24.9</v>
      </c>
      <c r="D352" s="223">
        <v>10.3</v>
      </c>
      <c r="E352" s="223">
        <v>31.5</v>
      </c>
      <c r="F352" s="223">
        <v>39.200000000000003</v>
      </c>
      <c r="G352" s="223">
        <v>344.2</v>
      </c>
      <c r="H352" s="222">
        <v>304.10000000000002</v>
      </c>
      <c r="J352" s="215"/>
      <c r="K352" s="215"/>
      <c r="L352" s="215"/>
      <c r="M352" s="215"/>
      <c r="N352" s="215"/>
      <c r="O352" s="215"/>
    </row>
    <row r="353" spans="1:15" s="275" customFormat="1" ht="12.6" customHeight="1" x14ac:dyDescent="0.3">
      <c r="A353" s="280"/>
      <c r="B353" s="201">
        <v>2019</v>
      </c>
      <c r="C353" s="221">
        <v>25.5</v>
      </c>
      <c r="D353" s="220">
        <v>10.6</v>
      </c>
      <c r="E353" s="220">
        <v>30.8</v>
      </c>
      <c r="F353" s="220">
        <v>41.4</v>
      </c>
      <c r="G353" s="220">
        <v>360.9</v>
      </c>
      <c r="H353" s="219">
        <v>318.7</v>
      </c>
      <c r="J353" s="215"/>
      <c r="K353" s="215"/>
      <c r="L353" s="215"/>
      <c r="M353" s="215"/>
      <c r="N353" s="215"/>
      <c r="O353" s="215"/>
    </row>
    <row r="354" spans="1:15" s="275" customFormat="1" ht="12.6" customHeight="1" x14ac:dyDescent="0.3">
      <c r="A354" s="280"/>
      <c r="B354" s="309">
        <v>2020</v>
      </c>
      <c r="C354" s="221">
        <v>26.2</v>
      </c>
      <c r="D354" s="220">
        <v>10.7</v>
      </c>
      <c r="E354" s="220">
        <v>29.7</v>
      </c>
      <c r="F354" s="220">
        <v>45.2</v>
      </c>
      <c r="G354" s="220">
        <v>367.5</v>
      </c>
      <c r="H354" s="219">
        <v>324.2</v>
      </c>
      <c r="J354" s="215"/>
      <c r="K354" s="215"/>
      <c r="L354" s="215"/>
      <c r="M354" s="215"/>
      <c r="N354" s="215"/>
      <c r="O354" s="215"/>
    </row>
    <row r="355" spans="1:15" s="275" customFormat="1" ht="12.6" customHeight="1" x14ac:dyDescent="0.3">
      <c r="A355" s="280"/>
      <c r="B355" s="200">
        <v>2021</v>
      </c>
      <c r="C355" s="221">
        <v>25.9</v>
      </c>
      <c r="D355" s="220">
        <v>10.6</v>
      </c>
      <c r="E355" s="220">
        <v>27.4</v>
      </c>
      <c r="F355" s="220">
        <v>35.200000000000003</v>
      </c>
      <c r="G355" s="220">
        <v>365.9</v>
      </c>
      <c r="H355" s="219">
        <v>322.7</v>
      </c>
      <c r="J355" s="215"/>
      <c r="K355" s="215"/>
      <c r="L355" s="215"/>
      <c r="M355" s="215"/>
      <c r="N355" s="215"/>
      <c r="O355" s="215"/>
    </row>
    <row r="356" spans="1:15" s="275" customFormat="1" ht="12.6" customHeight="1" x14ac:dyDescent="0.3">
      <c r="A356" s="280"/>
      <c r="B356" s="200">
        <v>2022</v>
      </c>
      <c r="C356" s="218">
        <v>25.7</v>
      </c>
      <c r="D356" s="217">
        <v>10.199999999999999</v>
      </c>
      <c r="E356" s="217">
        <v>25.6</v>
      </c>
      <c r="F356" s="217">
        <v>26.6</v>
      </c>
      <c r="G356" s="217" t="s">
        <v>26</v>
      </c>
      <c r="H356" s="216" t="s">
        <v>26</v>
      </c>
      <c r="J356" s="215"/>
      <c r="K356" s="215"/>
      <c r="L356" s="215"/>
      <c r="M356" s="215"/>
      <c r="N356" s="215"/>
      <c r="O356" s="215"/>
    </row>
    <row r="357" spans="1:15" s="275" customFormat="1" ht="12.6" customHeight="1" x14ac:dyDescent="0.3">
      <c r="A357" s="282" t="s">
        <v>126</v>
      </c>
      <c r="B357" s="205">
        <v>2018</v>
      </c>
      <c r="C357" s="224">
        <v>31.4</v>
      </c>
      <c r="D357" s="223">
        <v>16.399999999999999</v>
      </c>
      <c r="E357" s="223">
        <v>45.5</v>
      </c>
      <c r="F357" s="223">
        <v>20.399999999999999</v>
      </c>
      <c r="G357" s="223">
        <v>471.3</v>
      </c>
      <c r="H357" s="222">
        <v>407.3</v>
      </c>
      <c r="J357" s="215"/>
      <c r="K357" s="215"/>
      <c r="L357" s="215"/>
      <c r="M357" s="215"/>
      <c r="N357" s="215"/>
      <c r="O357" s="215"/>
    </row>
    <row r="358" spans="1:15" s="275" customFormat="1" ht="12.6" customHeight="1" x14ac:dyDescent="0.3">
      <c r="A358" s="280"/>
      <c r="B358" s="201">
        <v>2019</v>
      </c>
      <c r="C358" s="221">
        <v>29.7</v>
      </c>
      <c r="D358" s="220">
        <v>15.9</v>
      </c>
      <c r="E358" s="220">
        <v>42.7</v>
      </c>
      <c r="F358" s="220">
        <v>19</v>
      </c>
      <c r="G358" s="220">
        <v>444.3</v>
      </c>
      <c r="H358" s="219">
        <v>384.3</v>
      </c>
      <c r="J358" s="215"/>
      <c r="K358" s="215"/>
      <c r="L358" s="215"/>
      <c r="M358" s="215"/>
      <c r="N358" s="215"/>
      <c r="O358" s="215"/>
    </row>
    <row r="359" spans="1:15" s="275" customFormat="1" ht="12.6" customHeight="1" x14ac:dyDescent="0.3">
      <c r="A359" s="280"/>
      <c r="B359" s="309">
        <v>2020</v>
      </c>
      <c r="C359" s="221">
        <v>30.4</v>
      </c>
      <c r="D359" s="220">
        <v>16.100000000000001</v>
      </c>
      <c r="E359" s="220">
        <v>41.4</v>
      </c>
      <c r="F359" s="220">
        <v>20.9</v>
      </c>
      <c r="G359" s="220">
        <v>481.3</v>
      </c>
      <c r="H359" s="219">
        <v>416.3</v>
      </c>
      <c r="J359" s="215"/>
      <c r="K359" s="215"/>
      <c r="L359" s="215"/>
      <c r="M359" s="215"/>
      <c r="N359" s="215"/>
      <c r="O359" s="215"/>
    </row>
    <row r="360" spans="1:15" s="275" customFormat="1" ht="12.6" customHeight="1" x14ac:dyDescent="0.3">
      <c r="A360" s="280"/>
      <c r="B360" s="200">
        <v>2021</v>
      </c>
      <c r="C360" s="221">
        <v>30.3</v>
      </c>
      <c r="D360" s="220">
        <v>15.9</v>
      </c>
      <c r="E360" s="220">
        <v>37.799999999999997</v>
      </c>
      <c r="F360" s="220">
        <v>10.7</v>
      </c>
      <c r="G360" s="220">
        <v>486.8</v>
      </c>
      <c r="H360" s="219">
        <v>421</v>
      </c>
      <c r="J360" s="215"/>
      <c r="K360" s="215"/>
      <c r="L360" s="215"/>
      <c r="M360" s="215"/>
      <c r="N360" s="215"/>
      <c r="O360" s="215"/>
    </row>
    <row r="361" spans="1:15" s="275" customFormat="1" ht="12.6" customHeight="1" x14ac:dyDescent="0.3">
      <c r="A361" s="280"/>
      <c r="B361" s="200">
        <v>2022</v>
      </c>
      <c r="C361" s="218">
        <v>35</v>
      </c>
      <c r="D361" s="217">
        <v>15.6</v>
      </c>
      <c r="E361" s="217">
        <v>35.1</v>
      </c>
      <c r="F361" s="217">
        <v>1.8</v>
      </c>
      <c r="G361" s="217" t="s">
        <v>26</v>
      </c>
      <c r="H361" s="216" t="s">
        <v>26</v>
      </c>
      <c r="J361" s="215"/>
      <c r="K361" s="215"/>
      <c r="L361" s="215"/>
      <c r="M361" s="215"/>
      <c r="N361" s="215"/>
      <c r="O361" s="215"/>
    </row>
    <row r="362" spans="1:15" s="275" customFormat="1" ht="12.6" customHeight="1" x14ac:dyDescent="0.3">
      <c r="A362" s="282" t="s">
        <v>127</v>
      </c>
      <c r="B362" s="205">
        <v>2018</v>
      </c>
      <c r="C362" s="224">
        <v>35.299999999999997</v>
      </c>
      <c r="D362" s="223">
        <v>17.2</v>
      </c>
      <c r="E362" s="223">
        <v>25</v>
      </c>
      <c r="F362" s="223">
        <v>14.6</v>
      </c>
      <c r="G362" s="223">
        <v>657.5</v>
      </c>
      <c r="H362" s="222">
        <v>562.79999999999995</v>
      </c>
      <c r="J362" s="215"/>
      <c r="K362" s="215"/>
      <c r="L362" s="215"/>
      <c r="M362" s="215"/>
      <c r="N362" s="215"/>
      <c r="O362" s="215"/>
    </row>
    <row r="363" spans="1:15" s="275" customFormat="1" ht="12.6" customHeight="1" x14ac:dyDescent="0.3">
      <c r="A363" s="280"/>
      <c r="B363" s="201">
        <v>2019</v>
      </c>
      <c r="C363" s="221">
        <v>33.1</v>
      </c>
      <c r="D363" s="220">
        <v>16.5</v>
      </c>
      <c r="E363" s="220">
        <v>21.2</v>
      </c>
      <c r="F363" s="220">
        <v>14.8</v>
      </c>
      <c r="G363" s="220">
        <v>666</v>
      </c>
      <c r="H363" s="219">
        <v>570.1</v>
      </c>
      <c r="J363" s="215"/>
      <c r="K363" s="215"/>
      <c r="L363" s="215"/>
      <c r="M363" s="215"/>
      <c r="N363" s="215"/>
      <c r="O363" s="215"/>
    </row>
    <row r="364" spans="1:15" s="275" customFormat="1" ht="12.6" customHeight="1" x14ac:dyDescent="0.3">
      <c r="A364" s="280"/>
      <c r="B364" s="309">
        <v>2020</v>
      </c>
      <c r="C364" s="221">
        <v>31.7</v>
      </c>
      <c r="D364" s="220">
        <v>15.3</v>
      </c>
      <c r="E364" s="220">
        <v>21.5</v>
      </c>
      <c r="F364" s="220">
        <v>15.5</v>
      </c>
      <c r="G364" s="220">
        <v>694.9</v>
      </c>
      <c r="H364" s="219">
        <v>594.79999999999995</v>
      </c>
      <c r="J364" s="215"/>
      <c r="K364" s="215"/>
      <c r="L364" s="215"/>
      <c r="M364" s="215"/>
      <c r="N364" s="215"/>
      <c r="O364" s="215"/>
    </row>
    <row r="365" spans="1:15" s="275" customFormat="1" ht="12.6" customHeight="1" x14ac:dyDescent="0.3">
      <c r="A365" s="280"/>
      <c r="B365" s="200">
        <v>2021</v>
      </c>
      <c r="C365" s="221">
        <v>32.9</v>
      </c>
      <c r="D365" s="220">
        <v>14.8</v>
      </c>
      <c r="E365" s="220">
        <v>16.2</v>
      </c>
      <c r="F365" s="220">
        <v>15.1</v>
      </c>
      <c r="G365" s="220">
        <v>678.1</v>
      </c>
      <c r="H365" s="219">
        <v>580.5</v>
      </c>
      <c r="J365" s="215"/>
      <c r="K365" s="215"/>
      <c r="L365" s="215"/>
      <c r="M365" s="215"/>
      <c r="N365" s="215"/>
      <c r="O365" s="215"/>
    </row>
    <row r="366" spans="1:15" s="275" customFormat="1" ht="12.6" customHeight="1" x14ac:dyDescent="0.3">
      <c r="A366" s="280"/>
      <c r="B366" s="200">
        <v>2022</v>
      </c>
      <c r="C366" s="218">
        <v>35.5</v>
      </c>
      <c r="D366" s="217">
        <v>15.8</v>
      </c>
      <c r="E366" s="217">
        <v>11.1</v>
      </c>
      <c r="F366" s="217">
        <v>0.9</v>
      </c>
      <c r="G366" s="217" t="s">
        <v>26</v>
      </c>
      <c r="H366" s="216" t="s">
        <v>26</v>
      </c>
      <c r="J366" s="215"/>
      <c r="K366" s="215"/>
      <c r="L366" s="215"/>
      <c r="M366" s="215"/>
      <c r="N366" s="215"/>
      <c r="O366" s="215"/>
    </row>
    <row r="367" spans="1:15" s="275" customFormat="1" ht="12.6" customHeight="1" x14ac:dyDescent="0.3">
      <c r="A367" s="282" t="s">
        <v>128</v>
      </c>
      <c r="B367" s="205">
        <v>2018</v>
      </c>
      <c r="C367" s="224">
        <v>39.799999999999997</v>
      </c>
      <c r="D367" s="223">
        <v>17.899999999999999</v>
      </c>
      <c r="E367" s="223">
        <v>42.6</v>
      </c>
      <c r="F367" s="223">
        <v>38.799999999999997</v>
      </c>
      <c r="G367" s="223">
        <v>457.6</v>
      </c>
      <c r="H367" s="222">
        <v>385.6</v>
      </c>
      <c r="J367" s="215"/>
      <c r="K367" s="215"/>
      <c r="L367" s="215"/>
      <c r="M367" s="215"/>
      <c r="N367" s="215"/>
      <c r="O367" s="215"/>
    </row>
    <row r="368" spans="1:15" s="275" customFormat="1" ht="12.6" customHeight="1" x14ac:dyDescent="0.3">
      <c r="A368" s="280"/>
      <c r="B368" s="201">
        <v>2019</v>
      </c>
      <c r="C368" s="221">
        <v>40.200000000000003</v>
      </c>
      <c r="D368" s="220">
        <v>18.600000000000001</v>
      </c>
      <c r="E368" s="220">
        <v>51.8</v>
      </c>
      <c r="F368" s="220">
        <v>39.1</v>
      </c>
      <c r="G368" s="220">
        <v>460.1</v>
      </c>
      <c r="H368" s="219">
        <v>387.7</v>
      </c>
      <c r="J368" s="215"/>
      <c r="K368" s="215"/>
      <c r="L368" s="215"/>
      <c r="M368" s="215"/>
      <c r="N368" s="215"/>
      <c r="O368" s="215"/>
    </row>
    <row r="369" spans="1:15" s="275" customFormat="1" ht="12.6" customHeight="1" x14ac:dyDescent="0.3">
      <c r="A369" s="280"/>
      <c r="B369" s="309">
        <v>2020</v>
      </c>
      <c r="C369" s="221">
        <v>41.7</v>
      </c>
      <c r="D369" s="220">
        <v>19.7</v>
      </c>
      <c r="E369" s="220">
        <v>46.3</v>
      </c>
      <c r="F369" s="220">
        <v>38.6</v>
      </c>
      <c r="G369" s="220">
        <v>478.8</v>
      </c>
      <c r="H369" s="219">
        <v>403.5</v>
      </c>
      <c r="J369" s="215"/>
      <c r="K369" s="215"/>
      <c r="L369" s="215"/>
      <c r="M369" s="215"/>
      <c r="N369" s="215"/>
      <c r="O369" s="215"/>
    </row>
    <row r="370" spans="1:15" s="275" customFormat="1" ht="12.6" customHeight="1" x14ac:dyDescent="0.3">
      <c r="A370" s="280"/>
      <c r="B370" s="200">
        <v>2021</v>
      </c>
      <c r="C370" s="221">
        <v>42.6</v>
      </c>
      <c r="D370" s="220">
        <v>19.5</v>
      </c>
      <c r="E370" s="220">
        <v>42.5</v>
      </c>
      <c r="F370" s="220">
        <v>19.5</v>
      </c>
      <c r="G370" s="220">
        <v>479.1</v>
      </c>
      <c r="H370" s="219">
        <v>403.7</v>
      </c>
      <c r="J370" s="215"/>
      <c r="K370" s="215"/>
      <c r="L370" s="215"/>
      <c r="M370" s="215"/>
      <c r="N370" s="215"/>
      <c r="O370" s="215"/>
    </row>
    <row r="371" spans="1:15" s="275" customFormat="1" ht="12.6" customHeight="1" x14ac:dyDescent="0.3">
      <c r="A371" s="280"/>
      <c r="B371" s="200">
        <v>2022</v>
      </c>
      <c r="C371" s="218">
        <v>45</v>
      </c>
      <c r="D371" s="217">
        <v>20.6</v>
      </c>
      <c r="E371" s="217">
        <v>43</v>
      </c>
      <c r="F371" s="217">
        <v>3.6</v>
      </c>
      <c r="G371" s="217" t="s">
        <v>26</v>
      </c>
      <c r="H371" s="216" t="s">
        <v>26</v>
      </c>
      <c r="J371" s="215"/>
      <c r="K371" s="215"/>
      <c r="L371" s="215"/>
      <c r="M371" s="215"/>
      <c r="N371" s="215"/>
      <c r="O371" s="215"/>
    </row>
    <row r="372" spans="1:15" s="275" customFormat="1" ht="12.6" customHeight="1" x14ac:dyDescent="0.3">
      <c r="A372" s="282" t="s">
        <v>129</v>
      </c>
      <c r="B372" s="205">
        <v>2018</v>
      </c>
      <c r="C372" s="224">
        <v>40.9</v>
      </c>
      <c r="D372" s="223">
        <v>19.8</v>
      </c>
      <c r="E372" s="223">
        <v>19.8</v>
      </c>
      <c r="F372" s="223">
        <v>17</v>
      </c>
      <c r="G372" s="223">
        <v>3333.7</v>
      </c>
      <c r="H372" s="222">
        <v>495</v>
      </c>
      <c r="J372" s="215"/>
      <c r="K372" s="215"/>
      <c r="L372" s="215"/>
      <c r="M372" s="215"/>
      <c r="N372" s="215"/>
      <c r="O372" s="215"/>
    </row>
    <row r="373" spans="1:15" s="275" customFormat="1" ht="12.6" customHeight="1" x14ac:dyDescent="0.3">
      <c r="A373" s="280"/>
      <c r="B373" s="201">
        <v>2019</v>
      </c>
      <c r="C373" s="221">
        <v>40.799999999999997</v>
      </c>
      <c r="D373" s="220">
        <v>21.6</v>
      </c>
      <c r="E373" s="220">
        <v>19.2</v>
      </c>
      <c r="F373" s="220">
        <v>17</v>
      </c>
      <c r="G373" s="220">
        <v>2198.3000000000002</v>
      </c>
      <c r="H373" s="219">
        <v>496.5</v>
      </c>
      <c r="J373" s="215"/>
      <c r="K373" s="215"/>
      <c r="L373" s="215"/>
      <c r="M373" s="215"/>
      <c r="N373" s="215"/>
      <c r="O373" s="215"/>
    </row>
    <row r="374" spans="1:15" s="275" customFormat="1" ht="12.6" customHeight="1" x14ac:dyDescent="0.3">
      <c r="A374" s="280"/>
      <c r="B374" s="309">
        <v>2020</v>
      </c>
      <c r="C374" s="221">
        <v>39.5</v>
      </c>
      <c r="D374" s="220">
        <v>20</v>
      </c>
      <c r="E374" s="220">
        <v>20.399999999999999</v>
      </c>
      <c r="F374" s="220">
        <v>17.2</v>
      </c>
      <c r="G374" s="220">
        <v>3272.1</v>
      </c>
      <c r="H374" s="219">
        <v>500.7</v>
      </c>
      <c r="J374" s="215"/>
      <c r="K374" s="215"/>
      <c r="L374" s="215"/>
      <c r="M374" s="215"/>
      <c r="N374" s="215"/>
      <c r="O374" s="215"/>
    </row>
    <row r="375" spans="1:15" s="275" customFormat="1" ht="12.6" customHeight="1" x14ac:dyDescent="0.3">
      <c r="A375" s="280"/>
      <c r="B375" s="200">
        <v>2021</v>
      </c>
      <c r="C375" s="221">
        <v>39.9</v>
      </c>
      <c r="D375" s="220">
        <v>19.399999999999999</v>
      </c>
      <c r="E375" s="220">
        <v>16.399999999999999</v>
      </c>
      <c r="F375" s="220">
        <v>17.600000000000001</v>
      </c>
      <c r="G375" s="220">
        <v>3364.9</v>
      </c>
      <c r="H375" s="219">
        <v>505.9</v>
      </c>
      <c r="J375" s="215"/>
      <c r="K375" s="215"/>
      <c r="L375" s="215"/>
      <c r="M375" s="215"/>
      <c r="N375" s="215"/>
      <c r="O375" s="215"/>
    </row>
    <row r="376" spans="1:15" s="275" customFormat="1" ht="12.6" customHeight="1" x14ac:dyDescent="0.3">
      <c r="A376" s="280"/>
      <c r="B376" s="200">
        <v>2022</v>
      </c>
      <c r="C376" s="218">
        <v>38.200000000000003</v>
      </c>
      <c r="D376" s="217">
        <v>19.100000000000001</v>
      </c>
      <c r="E376" s="217">
        <v>16.5</v>
      </c>
      <c r="F376" s="217">
        <v>0.2</v>
      </c>
      <c r="G376" s="217" t="s">
        <v>26</v>
      </c>
      <c r="H376" s="216" t="s">
        <v>26</v>
      </c>
      <c r="J376" s="215"/>
      <c r="K376" s="215"/>
      <c r="L376" s="215"/>
      <c r="M376" s="215"/>
      <c r="N376" s="215"/>
      <c r="O376" s="215"/>
    </row>
    <row r="377" spans="1:15" s="275" customFormat="1" ht="12.6" customHeight="1" x14ac:dyDescent="0.3">
      <c r="A377" s="282" t="s">
        <v>130</v>
      </c>
      <c r="B377" s="205">
        <v>2018</v>
      </c>
      <c r="C377" s="224">
        <v>30.8</v>
      </c>
      <c r="D377" s="223">
        <v>16.600000000000001</v>
      </c>
      <c r="E377" s="223">
        <v>27.4</v>
      </c>
      <c r="F377" s="223">
        <v>17.5</v>
      </c>
      <c r="G377" s="223">
        <v>485.3</v>
      </c>
      <c r="H377" s="222">
        <v>424.2</v>
      </c>
      <c r="J377" s="215"/>
      <c r="K377" s="215"/>
      <c r="L377" s="215"/>
      <c r="M377" s="215"/>
      <c r="N377" s="215"/>
      <c r="O377" s="215"/>
    </row>
    <row r="378" spans="1:15" s="275" customFormat="1" ht="12.6" customHeight="1" x14ac:dyDescent="0.3">
      <c r="A378" s="280"/>
      <c r="B378" s="201">
        <v>2019</v>
      </c>
      <c r="C378" s="221">
        <v>33.1</v>
      </c>
      <c r="D378" s="220">
        <v>19.399999999999999</v>
      </c>
      <c r="E378" s="220">
        <v>26.6</v>
      </c>
      <c r="F378" s="220">
        <v>17.399999999999999</v>
      </c>
      <c r="G378" s="220">
        <v>481.5</v>
      </c>
      <c r="H378" s="219">
        <v>420.9</v>
      </c>
      <c r="J378" s="215"/>
      <c r="K378" s="215"/>
      <c r="L378" s="215"/>
      <c r="M378" s="215"/>
      <c r="N378" s="215"/>
      <c r="O378" s="215"/>
    </row>
    <row r="379" spans="1:15" s="275" customFormat="1" ht="12.6" customHeight="1" x14ac:dyDescent="0.3">
      <c r="A379" s="280"/>
      <c r="B379" s="309">
        <v>2020</v>
      </c>
      <c r="C379" s="221">
        <v>33.799999999999997</v>
      </c>
      <c r="D379" s="220">
        <v>18.3</v>
      </c>
      <c r="E379" s="220">
        <v>22.3</v>
      </c>
      <c r="F379" s="220">
        <v>15.8</v>
      </c>
      <c r="G379" s="220">
        <v>436.9</v>
      </c>
      <c r="H379" s="219">
        <v>381.9</v>
      </c>
      <c r="J379" s="215"/>
      <c r="K379" s="215"/>
      <c r="L379" s="215"/>
      <c r="M379" s="215"/>
      <c r="N379" s="215"/>
      <c r="O379" s="215"/>
    </row>
    <row r="380" spans="1:15" s="275" customFormat="1" ht="12.6" customHeight="1" x14ac:dyDescent="0.3">
      <c r="A380" s="280"/>
      <c r="B380" s="200">
        <v>2021</v>
      </c>
      <c r="C380" s="221">
        <v>34.4</v>
      </c>
      <c r="D380" s="220">
        <v>17.600000000000001</v>
      </c>
      <c r="E380" s="220">
        <v>21</v>
      </c>
      <c r="F380" s="220">
        <v>9.3000000000000007</v>
      </c>
      <c r="G380" s="220">
        <v>435.9</v>
      </c>
      <c r="H380" s="219">
        <v>381.1</v>
      </c>
      <c r="J380" s="215"/>
      <c r="K380" s="215"/>
      <c r="L380" s="215"/>
      <c r="M380" s="215"/>
      <c r="N380" s="215"/>
      <c r="O380" s="215"/>
    </row>
    <row r="381" spans="1:15" s="275" customFormat="1" ht="12.6" customHeight="1" x14ac:dyDescent="0.3">
      <c r="A381" s="280"/>
      <c r="B381" s="200">
        <v>2022</v>
      </c>
      <c r="C381" s="218">
        <v>33.700000000000003</v>
      </c>
      <c r="D381" s="217">
        <v>17</v>
      </c>
      <c r="E381" s="217">
        <v>18.399999999999999</v>
      </c>
      <c r="F381" s="217">
        <v>0.3</v>
      </c>
      <c r="G381" s="217" t="s">
        <v>26</v>
      </c>
      <c r="H381" s="216" t="s">
        <v>26</v>
      </c>
      <c r="J381" s="215"/>
      <c r="K381" s="215"/>
      <c r="L381" s="215"/>
      <c r="M381" s="215"/>
      <c r="N381" s="215"/>
      <c r="O381" s="215"/>
    </row>
    <row r="382" spans="1:15" s="275" customFormat="1" ht="12.6" customHeight="1" x14ac:dyDescent="0.3">
      <c r="A382" s="282" t="s">
        <v>131</v>
      </c>
      <c r="B382" s="205">
        <v>2018</v>
      </c>
      <c r="C382" s="224">
        <v>21.6</v>
      </c>
      <c r="D382" s="223">
        <v>10.1</v>
      </c>
      <c r="E382" s="223">
        <v>26.3</v>
      </c>
      <c r="F382" s="223">
        <v>19</v>
      </c>
      <c r="G382" s="223">
        <v>378.3</v>
      </c>
      <c r="H382" s="222">
        <v>329.2</v>
      </c>
      <c r="J382" s="215"/>
      <c r="K382" s="215"/>
      <c r="L382" s="215"/>
      <c r="M382" s="215"/>
      <c r="N382" s="215"/>
      <c r="O382" s="215"/>
    </row>
    <row r="383" spans="1:15" s="275" customFormat="1" ht="12.6" customHeight="1" x14ac:dyDescent="0.3">
      <c r="A383" s="280"/>
      <c r="B383" s="201">
        <v>2019</v>
      </c>
      <c r="C383" s="221">
        <v>21.5</v>
      </c>
      <c r="D383" s="220">
        <v>9.8000000000000007</v>
      </c>
      <c r="E383" s="220">
        <v>28.6</v>
      </c>
      <c r="F383" s="220">
        <v>19.5</v>
      </c>
      <c r="G383" s="220">
        <v>383.7</v>
      </c>
      <c r="H383" s="219">
        <v>333.8</v>
      </c>
      <c r="J383" s="215"/>
      <c r="K383" s="215"/>
      <c r="L383" s="215"/>
      <c r="M383" s="215"/>
      <c r="N383" s="215"/>
      <c r="O383" s="215"/>
    </row>
    <row r="384" spans="1:15" s="275" customFormat="1" ht="12.6" customHeight="1" x14ac:dyDescent="0.3">
      <c r="A384" s="280"/>
      <c r="B384" s="309">
        <v>2020</v>
      </c>
      <c r="C384" s="221">
        <v>24.7</v>
      </c>
      <c r="D384" s="220">
        <v>12.1</v>
      </c>
      <c r="E384" s="220">
        <v>26.4</v>
      </c>
      <c r="F384" s="220">
        <v>21</v>
      </c>
      <c r="G384" s="220">
        <v>391.6</v>
      </c>
      <c r="H384" s="219">
        <v>340.6</v>
      </c>
      <c r="J384" s="215"/>
      <c r="K384" s="215"/>
      <c r="L384" s="215"/>
      <c r="M384" s="215"/>
      <c r="N384" s="215"/>
      <c r="O384" s="215"/>
    </row>
    <row r="385" spans="1:21" s="275" customFormat="1" ht="12.6" customHeight="1" x14ac:dyDescent="0.3">
      <c r="A385" s="280"/>
      <c r="B385" s="200">
        <v>2021</v>
      </c>
      <c r="C385" s="221">
        <v>22.6</v>
      </c>
      <c r="D385" s="220">
        <v>10.9</v>
      </c>
      <c r="E385" s="220">
        <v>21.5</v>
      </c>
      <c r="F385" s="220">
        <v>16.3</v>
      </c>
      <c r="G385" s="220">
        <v>382.3</v>
      </c>
      <c r="H385" s="219">
        <v>332.6</v>
      </c>
      <c r="J385" s="215"/>
      <c r="K385" s="215"/>
      <c r="L385" s="215"/>
      <c r="M385" s="215"/>
      <c r="N385" s="215"/>
      <c r="O385" s="215"/>
    </row>
    <row r="386" spans="1:21" s="275" customFormat="1" ht="12.6" customHeight="1" x14ac:dyDescent="0.3">
      <c r="A386" s="280"/>
      <c r="B386" s="200">
        <v>2022</v>
      </c>
      <c r="C386" s="218">
        <v>19.600000000000001</v>
      </c>
      <c r="D386" s="217">
        <v>9.4</v>
      </c>
      <c r="E386" s="217">
        <v>19.100000000000001</v>
      </c>
      <c r="F386" s="217">
        <v>4.3</v>
      </c>
      <c r="G386" s="217" t="s">
        <v>26</v>
      </c>
      <c r="H386" s="216" t="s">
        <v>26</v>
      </c>
      <c r="J386" s="215"/>
      <c r="K386" s="215"/>
      <c r="L386" s="215"/>
      <c r="M386" s="215"/>
      <c r="N386" s="215"/>
      <c r="O386" s="215"/>
    </row>
    <row r="387" spans="1:21" s="256" customFormat="1" ht="12.6" customHeight="1" collapsed="1" x14ac:dyDescent="0.3">
      <c r="A387" s="262" t="s">
        <v>9</v>
      </c>
      <c r="B387" s="214">
        <v>2018</v>
      </c>
      <c r="C387" s="572">
        <v>17.2</v>
      </c>
      <c r="D387" s="573">
        <v>7.7</v>
      </c>
      <c r="E387" s="573">
        <v>15.6</v>
      </c>
      <c r="F387" s="573">
        <v>16.2</v>
      </c>
      <c r="G387" s="573">
        <v>1223.3</v>
      </c>
      <c r="H387" s="574">
        <v>321.60000000000002</v>
      </c>
      <c r="J387" s="196"/>
      <c r="K387" s="196"/>
      <c r="L387" s="196"/>
      <c r="M387" s="196"/>
      <c r="N387" s="196"/>
      <c r="O387" s="196"/>
      <c r="P387" s="255"/>
      <c r="Q387" s="255"/>
      <c r="R387" s="255"/>
      <c r="S387" s="255"/>
      <c r="T387" s="255"/>
      <c r="U387" s="255"/>
    </row>
    <row r="388" spans="1:21" s="256" customFormat="1" ht="12.6" customHeight="1" x14ac:dyDescent="0.3">
      <c r="A388" s="267"/>
      <c r="B388" s="213">
        <v>2019</v>
      </c>
      <c r="C388" s="575">
        <v>17</v>
      </c>
      <c r="D388" s="576">
        <v>7.8</v>
      </c>
      <c r="E388" s="576">
        <v>15</v>
      </c>
      <c r="F388" s="576">
        <v>14.3</v>
      </c>
      <c r="G388" s="576">
        <v>1484.9</v>
      </c>
      <c r="H388" s="577">
        <v>308.89999999999998</v>
      </c>
      <c r="J388" s="196"/>
      <c r="K388" s="196"/>
      <c r="L388" s="196"/>
      <c r="M388" s="196"/>
      <c r="N388" s="196"/>
      <c r="O388" s="196"/>
      <c r="P388" s="255"/>
      <c r="Q388" s="255"/>
      <c r="R388" s="255"/>
      <c r="S388" s="255"/>
      <c r="T388" s="255"/>
      <c r="U388" s="255"/>
    </row>
    <row r="389" spans="1:21" s="256" customFormat="1" ht="12.6" customHeight="1" x14ac:dyDescent="0.3">
      <c r="A389" s="267"/>
      <c r="B389" s="310">
        <v>2020</v>
      </c>
      <c r="C389" s="575">
        <v>16.600000000000001</v>
      </c>
      <c r="D389" s="576">
        <v>7.7</v>
      </c>
      <c r="E389" s="576">
        <v>13.9</v>
      </c>
      <c r="F389" s="576">
        <v>15.1</v>
      </c>
      <c r="G389" s="576">
        <v>1559.9</v>
      </c>
      <c r="H389" s="577">
        <v>280.3</v>
      </c>
      <c r="J389" s="196"/>
      <c r="K389" s="196"/>
      <c r="L389" s="196"/>
      <c r="M389" s="196"/>
      <c r="N389" s="196"/>
      <c r="O389" s="196"/>
      <c r="P389" s="255"/>
      <c r="Q389" s="255"/>
      <c r="R389" s="255"/>
      <c r="S389" s="255"/>
      <c r="T389" s="255"/>
      <c r="U389" s="255"/>
    </row>
    <row r="390" spans="1:21" s="256" customFormat="1" ht="12.6" customHeight="1" x14ac:dyDescent="0.3">
      <c r="A390" s="267"/>
      <c r="B390" s="212">
        <v>2021</v>
      </c>
      <c r="C390" s="575">
        <v>16.2</v>
      </c>
      <c r="D390" s="576">
        <v>7.7</v>
      </c>
      <c r="E390" s="576">
        <v>12</v>
      </c>
      <c r="F390" s="576">
        <v>12.7</v>
      </c>
      <c r="G390" s="576">
        <v>685.9</v>
      </c>
      <c r="H390" s="577">
        <v>246.9</v>
      </c>
      <c r="J390" s="196"/>
      <c r="K390" s="196"/>
      <c r="L390" s="196"/>
      <c r="M390" s="196"/>
      <c r="N390" s="196"/>
      <c r="O390" s="196"/>
      <c r="P390" s="255"/>
      <c r="Q390" s="255"/>
      <c r="R390" s="255"/>
      <c r="S390" s="255"/>
      <c r="T390" s="255"/>
      <c r="U390" s="255"/>
    </row>
    <row r="391" spans="1:21" s="256" customFormat="1" ht="12.6" customHeight="1" x14ac:dyDescent="0.3">
      <c r="A391" s="267"/>
      <c r="B391" s="212">
        <v>2022</v>
      </c>
      <c r="C391" s="575">
        <v>16.600000000000001</v>
      </c>
      <c r="D391" s="576">
        <v>7.7</v>
      </c>
      <c r="E391" s="576">
        <v>9.9</v>
      </c>
      <c r="F391" s="576">
        <v>5.0999999999999996</v>
      </c>
      <c r="G391" s="576" t="s">
        <v>26</v>
      </c>
      <c r="H391" s="577" t="s">
        <v>26</v>
      </c>
      <c r="J391" s="196"/>
      <c r="K391" s="196"/>
      <c r="L391" s="196"/>
      <c r="M391" s="196"/>
      <c r="N391" s="196"/>
      <c r="O391" s="196"/>
      <c r="P391" s="255"/>
      <c r="Q391" s="255"/>
      <c r="R391" s="255"/>
      <c r="S391" s="255"/>
      <c r="T391" s="255"/>
      <c r="U391" s="255"/>
    </row>
    <row r="392" spans="1:21" s="256" customFormat="1" ht="12.6" customHeight="1" x14ac:dyDescent="0.3">
      <c r="A392" s="284" t="s">
        <v>132</v>
      </c>
      <c r="B392" s="205">
        <v>2018</v>
      </c>
      <c r="C392" s="211">
        <v>30.6</v>
      </c>
      <c r="D392" s="210">
        <v>16.5</v>
      </c>
      <c r="E392" s="210">
        <v>94.6</v>
      </c>
      <c r="F392" s="210">
        <v>148.69999999999999</v>
      </c>
      <c r="G392" s="210">
        <v>4746.3</v>
      </c>
      <c r="H392" s="209">
        <v>4727.3</v>
      </c>
      <c r="J392" s="196"/>
      <c r="K392" s="196"/>
      <c r="L392" s="196"/>
      <c r="M392" s="196"/>
      <c r="N392" s="196"/>
      <c r="O392" s="196"/>
      <c r="P392" s="255"/>
      <c r="Q392" s="255"/>
      <c r="R392" s="255"/>
      <c r="S392" s="255"/>
      <c r="T392" s="255"/>
      <c r="U392" s="255"/>
    </row>
    <row r="393" spans="1:21" s="256" customFormat="1" ht="12.6" customHeight="1" x14ac:dyDescent="0.3">
      <c r="A393" s="257"/>
      <c r="B393" s="201">
        <v>2019</v>
      </c>
      <c r="C393" s="199">
        <v>34.1</v>
      </c>
      <c r="D393" s="198">
        <v>19.100000000000001</v>
      </c>
      <c r="E393" s="198">
        <v>88.5</v>
      </c>
      <c r="F393" s="198">
        <v>150.69999999999999</v>
      </c>
      <c r="G393" s="198">
        <v>4838.3999999999996</v>
      </c>
      <c r="H393" s="197">
        <v>4818.8999999999996</v>
      </c>
      <c r="J393" s="196"/>
      <c r="K393" s="196"/>
      <c r="L393" s="196"/>
      <c r="M393" s="196"/>
      <c r="N393" s="196"/>
      <c r="O393" s="196"/>
      <c r="P393" s="255"/>
      <c r="Q393" s="255"/>
      <c r="R393" s="255"/>
      <c r="S393" s="255"/>
      <c r="T393" s="255"/>
      <c r="U393" s="255"/>
    </row>
    <row r="394" spans="1:21" s="256" customFormat="1" ht="12.6" customHeight="1" x14ac:dyDescent="0.3">
      <c r="A394" s="257"/>
      <c r="B394" s="309">
        <v>2020</v>
      </c>
      <c r="C394" s="199">
        <v>32.299999999999997</v>
      </c>
      <c r="D394" s="198">
        <v>18.2</v>
      </c>
      <c r="E394" s="198">
        <v>84.4</v>
      </c>
      <c r="F394" s="198">
        <v>154.9</v>
      </c>
      <c r="G394" s="198">
        <v>4744.2</v>
      </c>
      <c r="H394" s="197">
        <v>4724.6000000000004</v>
      </c>
      <c r="J394" s="196"/>
      <c r="K394" s="196"/>
      <c r="L394" s="196"/>
      <c r="M394" s="196"/>
      <c r="N394" s="196"/>
      <c r="O394" s="196"/>
      <c r="P394" s="255"/>
      <c r="Q394" s="255"/>
      <c r="R394" s="255"/>
      <c r="S394" s="255"/>
      <c r="T394" s="255"/>
      <c r="U394" s="255"/>
    </row>
    <row r="395" spans="1:21" s="256" customFormat="1" ht="12.6" customHeight="1" x14ac:dyDescent="0.3">
      <c r="A395" s="257"/>
      <c r="B395" s="200">
        <v>2021</v>
      </c>
      <c r="C395" s="199">
        <v>31.4</v>
      </c>
      <c r="D395" s="198">
        <v>17.600000000000001</v>
      </c>
      <c r="E395" s="198">
        <v>74.900000000000006</v>
      </c>
      <c r="F395" s="198">
        <v>165.5</v>
      </c>
      <c r="G395" s="198">
        <v>5708.4</v>
      </c>
      <c r="H395" s="197">
        <v>2049.9</v>
      </c>
      <c r="J395" s="196"/>
      <c r="K395" s="196"/>
      <c r="L395" s="196"/>
      <c r="M395" s="196"/>
      <c r="N395" s="196"/>
      <c r="O395" s="196"/>
      <c r="P395" s="255"/>
      <c r="Q395" s="255"/>
      <c r="R395" s="255"/>
      <c r="S395" s="255"/>
      <c r="T395" s="255"/>
      <c r="U395" s="255"/>
    </row>
    <row r="396" spans="1:21" s="256" customFormat="1" ht="12.6" customHeight="1" x14ac:dyDescent="0.3">
      <c r="A396" s="257"/>
      <c r="B396" s="200">
        <v>2022</v>
      </c>
      <c r="C396" s="208">
        <v>34.6</v>
      </c>
      <c r="D396" s="207">
        <v>17.600000000000001</v>
      </c>
      <c r="E396" s="207">
        <v>68.3</v>
      </c>
      <c r="F396" s="207">
        <v>43.6</v>
      </c>
      <c r="G396" s="207" t="s">
        <v>26</v>
      </c>
      <c r="H396" s="206" t="s">
        <v>26</v>
      </c>
      <c r="J396" s="196"/>
      <c r="K396" s="196"/>
      <c r="L396" s="196"/>
      <c r="M396" s="196"/>
      <c r="N396" s="196"/>
      <c r="O396" s="196"/>
      <c r="P396" s="255"/>
      <c r="Q396" s="255"/>
      <c r="R396" s="255"/>
      <c r="S396" s="255"/>
      <c r="T396" s="255"/>
      <c r="U396" s="255"/>
    </row>
    <row r="397" spans="1:21" s="256" customFormat="1" ht="12.6" customHeight="1" x14ac:dyDescent="0.3">
      <c r="A397" s="284" t="s">
        <v>4321</v>
      </c>
      <c r="B397" s="205">
        <v>2018</v>
      </c>
      <c r="C397" s="204">
        <v>14.9</v>
      </c>
      <c r="D397" s="203">
        <v>6.2</v>
      </c>
      <c r="E397" s="203">
        <v>16</v>
      </c>
      <c r="F397" s="203">
        <v>12.1</v>
      </c>
      <c r="G397" s="203">
        <v>3039.4</v>
      </c>
      <c r="H397" s="202">
        <v>411.7</v>
      </c>
      <c r="J397" s="196"/>
      <c r="K397" s="196"/>
      <c r="L397" s="196"/>
      <c r="M397" s="196"/>
      <c r="N397" s="196"/>
      <c r="O397" s="196"/>
      <c r="P397" s="255"/>
      <c r="Q397" s="255"/>
      <c r="R397" s="255"/>
      <c r="S397" s="255"/>
      <c r="T397" s="255"/>
      <c r="U397" s="255"/>
    </row>
    <row r="398" spans="1:21" s="256" customFormat="1" ht="12.6" customHeight="1" x14ac:dyDescent="0.3">
      <c r="A398" s="257"/>
      <c r="B398" s="201">
        <v>2019</v>
      </c>
      <c r="C398" s="199">
        <v>15.2</v>
      </c>
      <c r="D398" s="198">
        <v>6.4</v>
      </c>
      <c r="E398" s="198">
        <v>14.5</v>
      </c>
      <c r="F398" s="198">
        <v>9.1</v>
      </c>
      <c r="G398" s="198">
        <v>4014.9</v>
      </c>
      <c r="H398" s="197">
        <v>406.8</v>
      </c>
      <c r="J398" s="196"/>
      <c r="K398" s="196"/>
      <c r="L398" s="196"/>
      <c r="M398" s="196"/>
      <c r="N398" s="196"/>
      <c r="O398" s="196"/>
      <c r="P398" s="255"/>
      <c r="Q398" s="255"/>
      <c r="R398" s="255"/>
      <c r="S398" s="255"/>
      <c r="T398" s="255"/>
      <c r="U398" s="255"/>
    </row>
    <row r="399" spans="1:21" s="256" customFormat="1" ht="12.6" customHeight="1" x14ac:dyDescent="0.3">
      <c r="A399" s="257"/>
      <c r="B399" s="309">
        <v>2020</v>
      </c>
      <c r="C399" s="199">
        <v>15.5</v>
      </c>
      <c r="D399" s="198">
        <v>6.8</v>
      </c>
      <c r="E399" s="198">
        <v>13.8</v>
      </c>
      <c r="F399" s="198">
        <v>10.3</v>
      </c>
      <c r="G399" s="198">
        <v>4359.1000000000004</v>
      </c>
      <c r="H399" s="197">
        <v>359</v>
      </c>
      <c r="J399" s="196"/>
      <c r="K399" s="196"/>
      <c r="L399" s="196"/>
      <c r="M399" s="196"/>
      <c r="N399" s="196"/>
      <c r="O399" s="196"/>
      <c r="P399" s="255"/>
      <c r="Q399" s="255"/>
      <c r="R399" s="255"/>
      <c r="S399" s="255"/>
      <c r="T399" s="255"/>
      <c r="U399" s="255"/>
    </row>
    <row r="400" spans="1:21" s="256" customFormat="1" ht="12.6" customHeight="1" x14ac:dyDescent="0.3">
      <c r="A400" s="257"/>
      <c r="B400" s="200">
        <v>2021</v>
      </c>
      <c r="C400" s="199">
        <v>14.5</v>
      </c>
      <c r="D400" s="198">
        <v>6.6</v>
      </c>
      <c r="E400" s="198">
        <v>11.2</v>
      </c>
      <c r="F400" s="198">
        <v>10.199999999999999</v>
      </c>
      <c r="G400" s="198">
        <v>1281.3</v>
      </c>
      <c r="H400" s="197">
        <v>336.9</v>
      </c>
      <c r="J400" s="196"/>
      <c r="K400" s="196"/>
      <c r="L400" s="196"/>
      <c r="M400" s="196"/>
      <c r="N400" s="196"/>
      <c r="O400" s="196"/>
      <c r="P400" s="255"/>
      <c r="Q400" s="255"/>
      <c r="R400" s="255"/>
      <c r="S400" s="255"/>
      <c r="T400" s="255"/>
      <c r="U400" s="255"/>
    </row>
    <row r="401" spans="1:21" s="256" customFormat="1" ht="12.6" customHeight="1" x14ac:dyDescent="0.3">
      <c r="A401" s="257"/>
      <c r="B401" s="200">
        <v>2022</v>
      </c>
      <c r="C401" s="208">
        <v>15.1</v>
      </c>
      <c r="D401" s="207">
        <v>6.9</v>
      </c>
      <c r="E401" s="207">
        <v>9.1999999999999993</v>
      </c>
      <c r="F401" s="207">
        <v>3.7</v>
      </c>
      <c r="G401" s="207" t="s">
        <v>26</v>
      </c>
      <c r="H401" s="206" t="s">
        <v>26</v>
      </c>
      <c r="J401" s="196"/>
      <c r="K401" s="196"/>
      <c r="L401" s="196"/>
      <c r="M401" s="196"/>
      <c r="N401" s="196"/>
      <c r="O401" s="196"/>
      <c r="P401" s="255"/>
      <c r="Q401" s="255"/>
      <c r="R401" s="255"/>
      <c r="S401" s="255"/>
      <c r="T401" s="255"/>
      <c r="U401" s="255"/>
    </row>
    <row r="402" spans="1:21" s="256" customFormat="1" ht="12.6" customHeight="1" x14ac:dyDescent="0.3">
      <c r="A402" s="284" t="s">
        <v>134</v>
      </c>
      <c r="B402" s="205">
        <v>2018</v>
      </c>
      <c r="C402" s="204">
        <v>16.399999999999999</v>
      </c>
      <c r="D402" s="203">
        <v>6.4</v>
      </c>
      <c r="E402" s="203">
        <v>1</v>
      </c>
      <c r="F402" s="203">
        <v>13.1</v>
      </c>
      <c r="G402" s="203">
        <v>652</v>
      </c>
      <c r="H402" s="202">
        <v>383.3</v>
      </c>
      <c r="J402" s="196"/>
      <c r="K402" s="196"/>
      <c r="L402" s="196"/>
      <c r="M402" s="196"/>
      <c r="N402" s="196"/>
      <c r="O402" s="196"/>
      <c r="P402" s="255"/>
      <c r="Q402" s="255"/>
      <c r="R402" s="255"/>
      <c r="S402" s="255"/>
      <c r="T402" s="255"/>
      <c r="U402" s="255"/>
    </row>
    <row r="403" spans="1:21" s="256" customFormat="1" ht="12.6" customHeight="1" x14ac:dyDescent="0.3">
      <c r="A403" s="257"/>
      <c r="B403" s="201">
        <v>2019</v>
      </c>
      <c r="C403" s="199">
        <v>15.6</v>
      </c>
      <c r="D403" s="198">
        <v>6.2</v>
      </c>
      <c r="E403" s="198">
        <v>1.1000000000000001</v>
      </c>
      <c r="F403" s="198">
        <v>10.3</v>
      </c>
      <c r="G403" s="198">
        <v>613</v>
      </c>
      <c r="H403" s="197">
        <v>342.3</v>
      </c>
      <c r="J403" s="196"/>
      <c r="K403" s="196"/>
      <c r="L403" s="196"/>
      <c r="M403" s="196"/>
      <c r="N403" s="196"/>
      <c r="O403" s="196"/>
      <c r="P403" s="255"/>
      <c r="Q403" s="255"/>
      <c r="R403" s="255"/>
      <c r="S403" s="255"/>
      <c r="T403" s="255"/>
      <c r="U403" s="255"/>
    </row>
    <row r="404" spans="1:21" s="256" customFormat="1" ht="12.6" customHeight="1" x14ac:dyDescent="0.3">
      <c r="A404" s="257"/>
      <c r="B404" s="309">
        <v>2020</v>
      </c>
      <c r="C404" s="199">
        <v>14.8</v>
      </c>
      <c r="D404" s="198">
        <v>6</v>
      </c>
      <c r="E404" s="198">
        <v>1.1000000000000001</v>
      </c>
      <c r="F404" s="198">
        <v>10.199999999999999</v>
      </c>
      <c r="G404" s="198">
        <v>775.8</v>
      </c>
      <c r="H404" s="197">
        <v>286.60000000000002</v>
      </c>
      <c r="J404" s="196"/>
      <c r="K404" s="196"/>
      <c r="L404" s="196"/>
      <c r="M404" s="196"/>
      <c r="N404" s="196"/>
      <c r="O404" s="196"/>
      <c r="P404" s="255"/>
      <c r="Q404" s="255"/>
      <c r="R404" s="255"/>
      <c r="S404" s="255"/>
      <c r="T404" s="255"/>
      <c r="U404" s="255"/>
    </row>
    <row r="405" spans="1:21" s="256" customFormat="1" ht="12.6" customHeight="1" x14ac:dyDescent="0.3">
      <c r="A405" s="257"/>
      <c r="B405" s="200">
        <v>2021</v>
      </c>
      <c r="C405" s="199">
        <v>14.1</v>
      </c>
      <c r="D405" s="198">
        <v>5.9</v>
      </c>
      <c r="E405" s="198">
        <v>1.8</v>
      </c>
      <c r="F405" s="198">
        <v>8</v>
      </c>
      <c r="G405" s="198">
        <v>691</v>
      </c>
      <c r="H405" s="197">
        <v>208.6</v>
      </c>
      <c r="J405" s="196"/>
      <c r="K405" s="196"/>
      <c r="L405" s="196"/>
      <c r="M405" s="196"/>
      <c r="N405" s="196"/>
      <c r="O405" s="196"/>
      <c r="P405" s="255"/>
      <c r="Q405" s="255"/>
      <c r="R405" s="255"/>
      <c r="S405" s="255"/>
      <c r="T405" s="255"/>
      <c r="U405" s="255"/>
    </row>
    <row r="406" spans="1:21" s="256" customFormat="1" ht="12.6" customHeight="1" x14ac:dyDescent="0.3">
      <c r="A406" s="257"/>
      <c r="B406" s="200">
        <v>2022</v>
      </c>
      <c r="C406" s="208">
        <v>14</v>
      </c>
      <c r="D406" s="207">
        <v>5.3</v>
      </c>
      <c r="E406" s="207">
        <v>0.7</v>
      </c>
      <c r="F406" s="207">
        <v>3.5</v>
      </c>
      <c r="G406" s="207" t="s">
        <v>26</v>
      </c>
      <c r="H406" s="206" t="s">
        <v>26</v>
      </c>
      <c r="J406" s="196"/>
      <c r="K406" s="196"/>
      <c r="L406" s="196"/>
      <c r="M406" s="196"/>
      <c r="N406" s="196"/>
      <c r="O406" s="196"/>
      <c r="P406" s="255"/>
      <c r="Q406" s="255"/>
      <c r="R406" s="255"/>
      <c r="S406" s="255"/>
      <c r="T406" s="255"/>
      <c r="U406" s="255"/>
    </row>
    <row r="407" spans="1:21" s="256" customFormat="1" ht="12.6" customHeight="1" x14ac:dyDescent="0.3">
      <c r="A407" s="284" t="s">
        <v>135</v>
      </c>
      <c r="B407" s="205">
        <v>2018</v>
      </c>
      <c r="C407" s="204">
        <v>25.7</v>
      </c>
      <c r="D407" s="203">
        <v>13.4</v>
      </c>
      <c r="E407" s="203">
        <v>33.5</v>
      </c>
      <c r="F407" s="203">
        <v>17.3</v>
      </c>
      <c r="G407" s="203">
        <v>533.70000000000005</v>
      </c>
      <c r="H407" s="202">
        <v>270.2</v>
      </c>
      <c r="J407" s="196"/>
      <c r="K407" s="196"/>
      <c r="L407" s="196"/>
      <c r="M407" s="196"/>
      <c r="N407" s="196"/>
      <c r="O407" s="196"/>
      <c r="P407" s="255"/>
      <c r="Q407" s="255"/>
      <c r="R407" s="255"/>
      <c r="S407" s="255"/>
      <c r="T407" s="255"/>
      <c r="U407" s="255"/>
    </row>
    <row r="408" spans="1:21" s="256" customFormat="1" ht="12.6" customHeight="1" x14ac:dyDescent="0.3">
      <c r="A408" s="257"/>
      <c r="B408" s="201">
        <v>2019</v>
      </c>
      <c r="C408" s="199">
        <v>25.2</v>
      </c>
      <c r="D408" s="198">
        <v>13.7</v>
      </c>
      <c r="E408" s="198">
        <v>31.8</v>
      </c>
      <c r="F408" s="198">
        <v>17.3</v>
      </c>
      <c r="G408" s="198">
        <v>276.89999999999998</v>
      </c>
      <c r="H408" s="197">
        <v>270.7</v>
      </c>
      <c r="J408" s="196"/>
      <c r="K408" s="196"/>
      <c r="L408" s="196"/>
      <c r="M408" s="196"/>
      <c r="N408" s="196"/>
      <c r="O408" s="196"/>
      <c r="P408" s="255"/>
      <c r="Q408" s="255"/>
      <c r="R408" s="255"/>
      <c r="S408" s="255"/>
      <c r="T408" s="255"/>
      <c r="U408" s="255"/>
    </row>
    <row r="409" spans="1:21" s="256" customFormat="1" ht="12.6" customHeight="1" x14ac:dyDescent="0.3">
      <c r="A409" s="257"/>
      <c r="B409" s="309">
        <v>2020</v>
      </c>
      <c r="C409" s="199">
        <v>26.6</v>
      </c>
      <c r="D409" s="198">
        <v>14.2</v>
      </c>
      <c r="E409" s="198">
        <v>29.9</v>
      </c>
      <c r="F409" s="198">
        <v>18.100000000000001</v>
      </c>
      <c r="G409" s="198">
        <v>282.39999999999998</v>
      </c>
      <c r="H409" s="197">
        <v>276</v>
      </c>
      <c r="J409" s="196"/>
      <c r="K409" s="196"/>
      <c r="L409" s="196"/>
      <c r="M409" s="196"/>
      <c r="N409" s="196"/>
      <c r="O409" s="196"/>
      <c r="P409" s="255"/>
      <c r="Q409" s="255"/>
      <c r="R409" s="255"/>
      <c r="S409" s="255"/>
      <c r="T409" s="255"/>
      <c r="U409" s="255"/>
    </row>
    <row r="410" spans="1:21" s="256" customFormat="1" ht="12.6" customHeight="1" x14ac:dyDescent="0.3">
      <c r="A410" s="257"/>
      <c r="B410" s="200">
        <v>2021</v>
      </c>
      <c r="C410" s="199">
        <v>28</v>
      </c>
      <c r="D410" s="198">
        <v>14.6</v>
      </c>
      <c r="E410" s="198">
        <v>26.2</v>
      </c>
      <c r="F410" s="198">
        <v>11.5</v>
      </c>
      <c r="G410" s="198">
        <v>300.10000000000002</v>
      </c>
      <c r="H410" s="197">
        <v>293.39999999999998</v>
      </c>
      <c r="J410" s="196"/>
      <c r="K410" s="196"/>
      <c r="L410" s="196"/>
      <c r="M410" s="196"/>
      <c r="N410" s="196"/>
      <c r="O410" s="196"/>
      <c r="P410" s="255"/>
      <c r="Q410" s="255"/>
      <c r="R410" s="255"/>
      <c r="S410" s="255"/>
      <c r="T410" s="255"/>
      <c r="U410" s="255"/>
    </row>
    <row r="411" spans="1:21" s="256" customFormat="1" ht="12.6" customHeight="1" x14ac:dyDescent="0.3">
      <c r="A411" s="257"/>
      <c r="B411" s="200">
        <v>2022</v>
      </c>
      <c r="C411" s="208">
        <v>29</v>
      </c>
      <c r="D411" s="207">
        <v>15.3</v>
      </c>
      <c r="E411" s="207">
        <v>21.3</v>
      </c>
      <c r="F411" s="207">
        <v>1.4</v>
      </c>
      <c r="G411" s="207" t="s">
        <v>26</v>
      </c>
      <c r="H411" s="206" t="s">
        <v>26</v>
      </c>
      <c r="J411" s="196"/>
      <c r="K411" s="196"/>
      <c r="L411" s="196"/>
      <c r="M411" s="196"/>
      <c r="N411" s="196"/>
      <c r="O411" s="196"/>
      <c r="P411" s="255"/>
      <c r="Q411" s="255"/>
      <c r="R411" s="255"/>
      <c r="S411" s="255"/>
      <c r="T411" s="255"/>
      <c r="U411" s="255"/>
    </row>
    <row r="412" spans="1:21" s="256" customFormat="1" ht="12.6" customHeight="1" x14ac:dyDescent="0.3">
      <c r="A412" s="284" t="s">
        <v>136</v>
      </c>
      <c r="B412" s="205">
        <v>2018</v>
      </c>
      <c r="C412" s="204">
        <v>14.8</v>
      </c>
      <c r="D412" s="203">
        <v>6.5</v>
      </c>
      <c r="E412" s="203">
        <v>1</v>
      </c>
      <c r="F412" s="203">
        <v>17.100000000000001</v>
      </c>
      <c r="G412" s="203">
        <v>313.5</v>
      </c>
      <c r="H412" s="202">
        <v>148.69999999999999</v>
      </c>
      <c r="J412" s="196"/>
      <c r="K412" s="196"/>
      <c r="L412" s="196"/>
      <c r="M412" s="196"/>
      <c r="N412" s="196"/>
      <c r="O412" s="196"/>
      <c r="P412" s="255"/>
      <c r="Q412" s="255"/>
      <c r="R412" s="255"/>
      <c r="S412" s="255"/>
      <c r="T412" s="255"/>
      <c r="U412" s="255"/>
    </row>
    <row r="413" spans="1:21" s="256" customFormat="1" ht="12.6" customHeight="1" x14ac:dyDescent="0.3">
      <c r="A413" s="257"/>
      <c r="B413" s="201">
        <v>2019</v>
      </c>
      <c r="C413" s="199">
        <v>15.1</v>
      </c>
      <c r="D413" s="198">
        <v>6.9</v>
      </c>
      <c r="E413" s="198">
        <v>1</v>
      </c>
      <c r="F413" s="198">
        <v>23.2</v>
      </c>
      <c r="G413" s="198">
        <v>308.7</v>
      </c>
      <c r="H413" s="197">
        <v>154.30000000000001</v>
      </c>
      <c r="J413" s="196"/>
      <c r="K413" s="196"/>
      <c r="L413" s="196"/>
      <c r="M413" s="196"/>
      <c r="N413" s="196"/>
      <c r="O413" s="196"/>
      <c r="P413" s="255"/>
      <c r="Q413" s="255"/>
      <c r="R413" s="255"/>
      <c r="S413" s="255"/>
      <c r="T413" s="255"/>
      <c r="U413" s="255"/>
    </row>
    <row r="414" spans="1:21" s="256" customFormat="1" ht="12.6" customHeight="1" x14ac:dyDescent="0.3">
      <c r="A414" s="257"/>
      <c r="B414" s="309">
        <v>2020</v>
      </c>
      <c r="C414" s="199">
        <v>14.5</v>
      </c>
      <c r="D414" s="198">
        <v>6.9</v>
      </c>
      <c r="E414" s="198">
        <v>1.4</v>
      </c>
      <c r="F414" s="198">
        <v>26.1</v>
      </c>
      <c r="G414" s="198">
        <v>173.9</v>
      </c>
      <c r="H414" s="197">
        <v>155.30000000000001</v>
      </c>
      <c r="J414" s="196"/>
      <c r="K414" s="196"/>
      <c r="L414" s="196"/>
      <c r="M414" s="196"/>
      <c r="N414" s="196"/>
      <c r="O414" s="196"/>
      <c r="P414" s="255"/>
      <c r="Q414" s="255"/>
      <c r="R414" s="255"/>
      <c r="S414" s="255"/>
      <c r="T414" s="255"/>
      <c r="U414" s="255"/>
    </row>
    <row r="415" spans="1:21" s="256" customFormat="1" ht="12.6" customHeight="1" x14ac:dyDescent="0.3">
      <c r="A415" s="257"/>
      <c r="B415" s="200">
        <v>2021</v>
      </c>
      <c r="C415" s="199">
        <v>13.9</v>
      </c>
      <c r="D415" s="198">
        <v>6.8</v>
      </c>
      <c r="E415" s="198">
        <v>1.2</v>
      </c>
      <c r="F415" s="198">
        <v>21.2</v>
      </c>
      <c r="G415" s="198">
        <v>302.8</v>
      </c>
      <c r="H415" s="197">
        <v>152</v>
      </c>
      <c r="J415" s="196"/>
      <c r="K415" s="196"/>
      <c r="L415" s="196"/>
      <c r="M415" s="196"/>
      <c r="N415" s="196"/>
      <c r="O415" s="196"/>
      <c r="P415" s="255"/>
      <c r="Q415" s="255"/>
      <c r="R415" s="255"/>
      <c r="S415" s="255"/>
      <c r="T415" s="255"/>
      <c r="U415" s="255"/>
    </row>
    <row r="416" spans="1:21" s="256" customFormat="1" ht="12.6" customHeight="1" x14ac:dyDescent="0.3">
      <c r="A416" s="257"/>
      <c r="B416" s="200">
        <v>2022</v>
      </c>
      <c r="C416" s="208">
        <v>13.9</v>
      </c>
      <c r="D416" s="207">
        <v>6.6</v>
      </c>
      <c r="E416" s="207">
        <v>0.7</v>
      </c>
      <c r="F416" s="207">
        <v>7.2</v>
      </c>
      <c r="G416" s="207" t="s">
        <v>26</v>
      </c>
      <c r="H416" s="206" t="s">
        <v>26</v>
      </c>
      <c r="J416" s="196"/>
      <c r="K416" s="196"/>
      <c r="L416" s="196"/>
      <c r="M416" s="196"/>
      <c r="N416" s="196"/>
      <c r="O416" s="196"/>
      <c r="P416" s="255"/>
      <c r="Q416" s="255"/>
      <c r="R416" s="255"/>
      <c r="S416" s="255"/>
      <c r="T416" s="255"/>
      <c r="U416" s="255"/>
    </row>
    <row r="417" spans="1:21" s="256" customFormat="1" ht="12.6" customHeight="1" x14ac:dyDescent="0.3">
      <c r="A417" s="284" t="s">
        <v>137</v>
      </c>
      <c r="B417" s="205">
        <v>2018</v>
      </c>
      <c r="C417" s="204">
        <v>29.6</v>
      </c>
      <c r="D417" s="203">
        <v>13.8</v>
      </c>
      <c r="E417" s="203">
        <v>41.9</v>
      </c>
      <c r="F417" s="203">
        <v>61.5</v>
      </c>
      <c r="G417" s="203">
        <v>529.9</v>
      </c>
      <c r="H417" s="202">
        <v>340</v>
      </c>
      <c r="J417" s="196"/>
      <c r="K417" s="196"/>
      <c r="L417" s="196"/>
      <c r="M417" s="196"/>
      <c r="N417" s="196"/>
      <c r="O417" s="196"/>
      <c r="P417" s="255"/>
      <c r="Q417" s="255"/>
      <c r="R417" s="255"/>
      <c r="S417" s="255"/>
      <c r="T417" s="255"/>
      <c r="U417" s="255"/>
    </row>
    <row r="418" spans="1:21" s="256" customFormat="1" ht="12.6" customHeight="1" x14ac:dyDescent="0.3">
      <c r="A418" s="257"/>
      <c r="B418" s="201">
        <v>2019</v>
      </c>
      <c r="C418" s="199">
        <v>28.5</v>
      </c>
      <c r="D418" s="198">
        <v>14.1</v>
      </c>
      <c r="E418" s="198">
        <v>44.9</v>
      </c>
      <c r="F418" s="198">
        <v>64.900000000000006</v>
      </c>
      <c r="G418" s="198">
        <v>397</v>
      </c>
      <c r="H418" s="197">
        <v>341.9</v>
      </c>
      <c r="J418" s="196"/>
      <c r="K418" s="196"/>
      <c r="L418" s="196"/>
      <c r="M418" s="196"/>
      <c r="N418" s="196"/>
      <c r="O418" s="196"/>
      <c r="P418" s="255"/>
      <c r="Q418" s="255"/>
      <c r="R418" s="255"/>
      <c r="S418" s="255"/>
      <c r="T418" s="255"/>
      <c r="U418" s="255"/>
    </row>
    <row r="419" spans="1:21" s="256" customFormat="1" ht="12.6" customHeight="1" x14ac:dyDescent="0.3">
      <c r="A419" s="257"/>
      <c r="B419" s="309">
        <v>2020</v>
      </c>
      <c r="C419" s="199">
        <v>29.4</v>
      </c>
      <c r="D419" s="198">
        <v>14.4</v>
      </c>
      <c r="E419" s="198">
        <v>45.7</v>
      </c>
      <c r="F419" s="198">
        <v>68.099999999999994</v>
      </c>
      <c r="G419" s="198">
        <v>409.8</v>
      </c>
      <c r="H419" s="197">
        <v>347.8</v>
      </c>
      <c r="J419" s="196"/>
      <c r="K419" s="196"/>
      <c r="L419" s="196"/>
      <c r="M419" s="196"/>
      <c r="N419" s="196"/>
      <c r="O419" s="196"/>
      <c r="P419" s="255"/>
      <c r="Q419" s="255"/>
      <c r="R419" s="255"/>
      <c r="S419" s="255"/>
      <c r="T419" s="255"/>
      <c r="U419" s="255"/>
    </row>
    <row r="420" spans="1:21" s="256" customFormat="1" ht="12.6" customHeight="1" x14ac:dyDescent="0.3">
      <c r="A420" s="257"/>
      <c r="B420" s="200">
        <v>2021</v>
      </c>
      <c r="C420" s="199">
        <v>30.2</v>
      </c>
      <c r="D420" s="198">
        <v>14.8</v>
      </c>
      <c r="E420" s="198">
        <v>42</v>
      </c>
      <c r="F420" s="198">
        <v>63.5</v>
      </c>
      <c r="G420" s="198">
        <v>408.1</v>
      </c>
      <c r="H420" s="197">
        <v>346.4</v>
      </c>
      <c r="J420" s="196"/>
      <c r="K420" s="196"/>
      <c r="L420" s="196"/>
      <c r="M420" s="196"/>
      <c r="N420" s="196"/>
      <c r="O420" s="196"/>
      <c r="P420" s="255"/>
      <c r="Q420" s="255"/>
      <c r="R420" s="255"/>
      <c r="S420" s="255"/>
      <c r="T420" s="255"/>
      <c r="U420" s="255"/>
    </row>
    <row r="421" spans="1:21" s="256" customFormat="1" ht="12.6" customHeight="1" x14ac:dyDescent="0.3">
      <c r="A421" s="257"/>
      <c r="B421" s="200">
        <v>2022</v>
      </c>
      <c r="C421" s="208">
        <v>31.2</v>
      </c>
      <c r="D421" s="207">
        <v>15.5</v>
      </c>
      <c r="E421" s="207">
        <v>37.6</v>
      </c>
      <c r="F421" s="207">
        <v>37.1</v>
      </c>
      <c r="G421" s="207" t="s">
        <v>26</v>
      </c>
      <c r="H421" s="206" t="s">
        <v>26</v>
      </c>
      <c r="J421" s="196"/>
      <c r="K421" s="196"/>
      <c r="L421" s="196"/>
      <c r="M421" s="196"/>
      <c r="N421" s="196"/>
      <c r="O421" s="196"/>
      <c r="P421" s="255"/>
      <c r="Q421" s="255"/>
      <c r="R421" s="255"/>
      <c r="S421" s="255"/>
      <c r="T421" s="255"/>
      <c r="U421" s="255"/>
    </row>
    <row r="422" spans="1:21" s="256" customFormat="1" ht="12.6" customHeight="1" x14ac:dyDescent="0.3">
      <c r="A422" s="284" t="s">
        <v>138</v>
      </c>
      <c r="B422" s="205">
        <v>2018</v>
      </c>
      <c r="C422" s="204">
        <v>13.6</v>
      </c>
      <c r="D422" s="203">
        <v>6.2</v>
      </c>
      <c r="E422" s="203">
        <v>13.3</v>
      </c>
      <c r="F422" s="203">
        <v>15.4</v>
      </c>
      <c r="G422" s="203">
        <v>389.5</v>
      </c>
      <c r="H422" s="202">
        <v>197.9</v>
      </c>
      <c r="J422" s="196"/>
      <c r="K422" s="196"/>
      <c r="L422" s="196"/>
      <c r="M422" s="196"/>
      <c r="N422" s="196"/>
      <c r="O422" s="196"/>
      <c r="P422" s="255"/>
      <c r="Q422" s="255"/>
      <c r="R422" s="255"/>
      <c r="S422" s="255"/>
      <c r="T422" s="255"/>
      <c r="U422" s="255"/>
    </row>
    <row r="423" spans="1:21" s="256" customFormat="1" ht="12.6" customHeight="1" x14ac:dyDescent="0.3">
      <c r="A423" s="257"/>
      <c r="B423" s="201">
        <v>2019</v>
      </c>
      <c r="C423" s="199">
        <v>13</v>
      </c>
      <c r="D423" s="198">
        <v>6.1</v>
      </c>
      <c r="E423" s="198">
        <v>12.6</v>
      </c>
      <c r="F423" s="198">
        <v>11.9</v>
      </c>
      <c r="G423" s="198">
        <v>434.3</v>
      </c>
      <c r="H423" s="197">
        <v>191.4</v>
      </c>
      <c r="J423" s="196"/>
      <c r="K423" s="196"/>
      <c r="L423" s="196"/>
      <c r="M423" s="196"/>
      <c r="N423" s="196"/>
      <c r="O423" s="196"/>
      <c r="P423" s="255"/>
      <c r="Q423" s="255"/>
      <c r="R423" s="255"/>
      <c r="S423" s="255"/>
      <c r="T423" s="255"/>
      <c r="U423" s="255"/>
    </row>
    <row r="424" spans="1:21" s="256" customFormat="1" ht="12.6" customHeight="1" x14ac:dyDescent="0.3">
      <c r="A424" s="257"/>
      <c r="B424" s="309">
        <v>2020</v>
      </c>
      <c r="C424" s="199">
        <v>11.8</v>
      </c>
      <c r="D424" s="198">
        <v>5.5</v>
      </c>
      <c r="E424" s="198">
        <v>10.1</v>
      </c>
      <c r="F424" s="198">
        <v>12.1</v>
      </c>
      <c r="G424" s="198">
        <v>361.6</v>
      </c>
      <c r="H424" s="197">
        <v>190.5</v>
      </c>
      <c r="J424" s="196"/>
      <c r="K424" s="196"/>
      <c r="L424" s="196"/>
      <c r="M424" s="196"/>
      <c r="N424" s="196"/>
      <c r="O424" s="196"/>
      <c r="P424" s="255"/>
      <c r="Q424" s="255"/>
      <c r="R424" s="255"/>
      <c r="S424" s="255"/>
      <c r="T424" s="255"/>
      <c r="U424" s="255"/>
    </row>
    <row r="425" spans="1:21" s="256" customFormat="1" ht="12.6" customHeight="1" x14ac:dyDescent="0.3">
      <c r="A425" s="257"/>
      <c r="B425" s="200">
        <v>2021</v>
      </c>
      <c r="C425" s="199">
        <v>11.2</v>
      </c>
      <c r="D425" s="198">
        <v>5.3</v>
      </c>
      <c r="E425" s="198">
        <v>7.9</v>
      </c>
      <c r="F425" s="198">
        <v>9.1</v>
      </c>
      <c r="G425" s="198">
        <v>280.7</v>
      </c>
      <c r="H425" s="197">
        <v>186.9</v>
      </c>
      <c r="J425" s="196"/>
      <c r="K425" s="196"/>
      <c r="L425" s="196"/>
      <c r="M425" s="196"/>
      <c r="N425" s="196"/>
      <c r="O425" s="196"/>
      <c r="P425" s="255"/>
      <c r="Q425" s="255"/>
      <c r="R425" s="255"/>
      <c r="S425" s="255"/>
      <c r="T425" s="255"/>
      <c r="U425" s="255"/>
    </row>
    <row r="426" spans="1:21" s="256" customFormat="1" ht="12.6" customHeight="1" x14ac:dyDescent="0.3">
      <c r="A426" s="257"/>
      <c r="B426" s="200">
        <v>2022</v>
      </c>
      <c r="C426" s="199">
        <v>11.9</v>
      </c>
      <c r="D426" s="198">
        <v>5.4</v>
      </c>
      <c r="E426" s="198">
        <v>6.6</v>
      </c>
      <c r="F426" s="198">
        <v>3.2</v>
      </c>
      <c r="G426" s="198" t="s">
        <v>26</v>
      </c>
      <c r="H426" s="197" t="s">
        <v>26</v>
      </c>
      <c r="J426" s="196"/>
      <c r="K426" s="196"/>
      <c r="L426" s="196"/>
      <c r="M426" s="196"/>
      <c r="N426" s="196"/>
      <c r="O426" s="196"/>
      <c r="P426" s="255"/>
      <c r="Q426" s="255"/>
      <c r="R426" s="255"/>
      <c r="S426" s="255"/>
      <c r="T426" s="255"/>
      <c r="U426" s="255"/>
    </row>
    <row r="427" spans="1:21" s="292" customFormat="1" ht="13.2" x14ac:dyDescent="0.2">
      <c r="A427" s="26" t="s">
        <v>7</v>
      </c>
      <c r="B427" s="195"/>
      <c r="C427" s="301"/>
      <c r="D427" s="301"/>
      <c r="E427" s="301"/>
      <c r="F427" s="301"/>
      <c r="G427" s="301"/>
      <c r="H427" s="546" t="s">
        <v>1179</v>
      </c>
      <c r="I427" s="195"/>
      <c r="J427" s="194"/>
      <c r="K427" s="194"/>
      <c r="L427" s="194"/>
      <c r="M427" s="194"/>
      <c r="N427" s="194"/>
      <c r="O427" s="194"/>
    </row>
    <row r="428" spans="1:21" s="293" customFormat="1" ht="15.6" x14ac:dyDescent="0.3">
      <c r="A428" s="193"/>
      <c r="B428" s="192"/>
      <c r="C428" s="191"/>
      <c r="D428" s="191"/>
      <c r="E428" s="191"/>
      <c r="F428" s="191"/>
      <c r="G428" s="191"/>
      <c r="H428" s="191"/>
      <c r="J428" s="190"/>
      <c r="K428" s="190"/>
      <c r="L428" s="190"/>
      <c r="M428" s="190"/>
      <c r="N428" s="190"/>
      <c r="O428" s="190"/>
    </row>
    <row r="429" spans="1:21" s="256" customFormat="1" ht="12.6" customHeight="1" x14ac:dyDescent="0.3">
      <c r="A429" s="257"/>
      <c r="B429" s="295"/>
      <c r="C429" s="188"/>
      <c r="D429" s="188"/>
      <c r="E429" s="188"/>
      <c r="F429" s="188"/>
      <c r="G429" s="188"/>
      <c r="H429" s="188"/>
      <c r="J429" s="188"/>
      <c r="K429" s="188"/>
      <c r="L429" s="188"/>
      <c r="M429" s="188"/>
      <c r="N429" s="188"/>
      <c r="O429" s="188"/>
    </row>
    <row r="430" spans="1:21" s="256" customFormat="1" ht="12.6" customHeight="1" x14ac:dyDescent="0.3">
      <c r="A430" s="257"/>
      <c r="B430" s="295"/>
      <c r="C430" s="188"/>
      <c r="D430" s="188"/>
      <c r="E430" s="188"/>
      <c r="F430" s="188"/>
      <c r="G430" s="188"/>
      <c r="H430" s="188"/>
      <c r="J430" s="188"/>
      <c r="K430" s="188"/>
      <c r="L430" s="188"/>
      <c r="M430" s="188"/>
      <c r="N430" s="188"/>
      <c r="O430" s="188"/>
    </row>
    <row r="431" spans="1:21" s="256" customFormat="1" ht="12.6" customHeight="1" x14ac:dyDescent="0.3">
      <c r="A431" s="189"/>
      <c r="B431" s="295"/>
      <c r="C431" s="188"/>
      <c r="D431" s="188"/>
      <c r="E431" s="188"/>
      <c r="F431" s="188"/>
      <c r="G431" s="188"/>
      <c r="H431" s="188"/>
      <c r="J431" s="188"/>
      <c r="K431" s="188"/>
      <c r="L431" s="188"/>
      <c r="M431" s="188"/>
      <c r="N431" s="188"/>
      <c r="O431" s="188"/>
    </row>
    <row r="432" spans="1:21" s="256" customFormat="1" ht="12.6" customHeight="1" x14ac:dyDescent="0.3">
      <c r="A432" s="257"/>
      <c r="B432" s="295"/>
      <c r="C432" s="188"/>
      <c r="D432" s="188"/>
      <c r="E432" s="188"/>
      <c r="F432" s="188"/>
      <c r="G432" s="188"/>
      <c r="H432" s="188"/>
      <c r="J432" s="188"/>
      <c r="K432" s="188"/>
      <c r="L432" s="188"/>
      <c r="M432" s="188"/>
      <c r="N432" s="188"/>
      <c r="O432" s="188"/>
    </row>
    <row r="433" spans="1:15" s="256" customFormat="1" ht="12.6" hidden="1" customHeight="1" outlineLevel="1" x14ac:dyDescent="0.3">
      <c r="A433" s="257" t="s">
        <v>6</v>
      </c>
      <c r="B433" s="295"/>
      <c r="C433" s="188"/>
      <c r="D433" s="188"/>
      <c r="E433" s="188"/>
      <c r="F433" s="188"/>
      <c r="G433" s="188"/>
      <c r="H433" s="188"/>
      <c r="J433" s="188"/>
      <c r="K433" s="188"/>
      <c r="L433" s="188"/>
      <c r="M433" s="188"/>
      <c r="N433" s="188"/>
      <c r="O433" s="188"/>
    </row>
    <row r="434" spans="1:15" s="256" customFormat="1" ht="12.6" hidden="1" customHeight="1" outlineLevel="1" x14ac:dyDescent="0.3">
      <c r="A434" s="257" t="s">
        <v>5</v>
      </c>
      <c r="B434" s="311">
        <v>2001</v>
      </c>
      <c r="C434" s="188">
        <f t="shared" ref="C434:H438" si="0">MIN(C17,C47,C87,C137,C182,C242,C317,C387)</f>
        <v>17.2</v>
      </c>
      <c r="D434" s="188">
        <f t="shared" si="0"/>
        <v>7.7</v>
      </c>
      <c r="E434" s="188">
        <f t="shared" si="0"/>
        <v>15.6</v>
      </c>
      <c r="F434" s="188">
        <f t="shared" si="0"/>
        <v>16.2</v>
      </c>
      <c r="G434" s="188">
        <f t="shared" si="0"/>
        <v>463.5</v>
      </c>
      <c r="H434" s="188">
        <f t="shared" si="0"/>
        <v>321.60000000000002</v>
      </c>
      <c r="J434" s="188"/>
      <c r="K434" s="188"/>
      <c r="L434" s="188"/>
      <c r="M434" s="188"/>
      <c r="N434" s="188"/>
      <c r="O434" s="188"/>
    </row>
    <row r="435" spans="1:15" s="256" customFormat="1" ht="12.6" hidden="1" customHeight="1" outlineLevel="1" x14ac:dyDescent="0.3">
      <c r="A435" s="257" t="s">
        <v>5</v>
      </c>
      <c r="B435" s="312">
        <v>2002</v>
      </c>
      <c r="C435" s="188">
        <f t="shared" si="0"/>
        <v>17</v>
      </c>
      <c r="D435" s="188">
        <f t="shared" si="0"/>
        <v>7.8</v>
      </c>
      <c r="E435" s="188">
        <f t="shared" si="0"/>
        <v>15</v>
      </c>
      <c r="F435" s="188">
        <f t="shared" si="0"/>
        <v>14.3</v>
      </c>
      <c r="G435" s="188">
        <f t="shared" si="0"/>
        <v>439.6</v>
      </c>
      <c r="H435" s="188">
        <f t="shared" si="0"/>
        <v>308.89999999999998</v>
      </c>
      <c r="J435" s="188"/>
      <c r="K435" s="188"/>
      <c r="L435" s="188"/>
      <c r="M435" s="188"/>
      <c r="N435" s="188"/>
      <c r="O435" s="188"/>
    </row>
    <row r="436" spans="1:15" s="256" customFormat="1" ht="12.6" hidden="1" customHeight="1" outlineLevel="1" x14ac:dyDescent="0.3">
      <c r="A436" s="257" t="s">
        <v>5</v>
      </c>
      <c r="B436" s="313">
        <v>2003</v>
      </c>
      <c r="C436" s="188">
        <f t="shared" si="0"/>
        <v>16.600000000000001</v>
      </c>
      <c r="D436" s="188">
        <f t="shared" si="0"/>
        <v>7.7</v>
      </c>
      <c r="E436" s="188">
        <f t="shared" si="0"/>
        <v>13.9</v>
      </c>
      <c r="F436" s="188">
        <f t="shared" si="0"/>
        <v>15.1</v>
      </c>
      <c r="G436" s="188">
        <f t="shared" si="0"/>
        <v>477.7</v>
      </c>
      <c r="H436" s="188">
        <f t="shared" si="0"/>
        <v>280.3</v>
      </c>
      <c r="J436" s="188"/>
      <c r="K436" s="188"/>
      <c r="L436" s="188"/>
      <c r="M436" s="188"/>
      <c r="N436" s="188"/>
      <c r="O436" s="188"/>
    </row>
    <row r="437" spans="1:15" s="256" customFormat="1" ht="12.6" hidden="1" customHeight="1" outlineLevel="1" x14ac:dyDescent="0.3">
      <c r="A437" s="257" t="s">
        <v>5</v>
      </c>
      <c r="B437" s="314">
        <v>2004</v>
      </c>
      <c r="C437" s="188">
        <f t="shared" si="0"/>
        <v>16.2</v>
      </c>
      <c r="D437" s="188">
        <f t="shared" si="0"/>
        <v>7.7</v>
      </c>
      <c r="E437" s="188">
        <f t="shared" si="0"/>
        <v>12</v>
      </c>
      <c r="F437" s="188">
        <f t="shared" si="0"/>
        <v>12.7</v>
      </c>
      <c r="G437" s="188">
        <f t="shared" si="0"/>
        <v>476.9</v>
      </c>
      <c r="H437" s="188">
        <f t="shared" si="0"/>
        <v>246.9</v>
      </c>
      <c r="J437" s="188"/>
      <c r="K437" s="188"/>
      <c r="L437" s="188"/>
      <c r="M437" s="188"/>
      <c r="N437" s="188"/>
      <c r="O437" s="188"/>
    </row>
    <row r="438" spans="1:15" s="256" customFormat="1" ht="12.6" hidden="1" customHeight="1" outlineLevel="1" x14ac:dyDescent="0.3">
      <c r="A438" s="257" t="s">
        <v>5</v>
      </c>
      <c r="B438" s="314">
        <v>2005</v>
      </c>
      <c r="C438" s="188">
        <f t="shared" si="0"/>
        <v>16.600000000000001</v>
      </c>
      <c r="D438" s="188">
        <f t="shared" si="0"/>
        <v>7.7</v>
      </c>
      <c r="E438" s="188">
        <f t="shared" si="0"/>
        <v>9.9</v>
      </c>
      <c r="F438" s="188">
        <f t="shared" si="0"/>
        <v>5.0999999999999996</v>
      </c>
      <c r="G438" s="188">
        <f t="shared" si="0"/>
        <v>0</v>
      </c>
      <c r="H438" s="188">
        <f t="shared" si="0"/>
        <v>0</v>
      </c>
      <c r="J438" s="188"/>
      <c r="K438" s="188"/>
      <c r="L438" s="188"/>
      <c r="M438" s="188"/>
      <c r="N438" s="188"/>
      <c r="O438" s="188"/>
    </row>
    <row r="439" spans="1:15" s="256" customFormat="1" ht="12.6" hidden="1" customHeight="1" outlineLevel="1" x14ac:dyDescent="0.3">
      <c r="A439" s="257" t="s">
        <v>4</v>
      </c>
      <c r="B439" s="311">
        <v>2001</v>
      </c>
      <c r="C439" s="188">
        <f t="shared" ref="C439:H443" si="1">MAX(C17,C47,C87,C137,C182,C242,C317,C387)</f>
        <v>31.4</v>
      </c>
      <c r="D439" s="188">
        <f t="shared" si="1"/>
        <v>14.8</v>
      </c>
      <c r="E439" s="188">
        <f t="shared" si="1"/>
        <v>41.4</v>
      </c>
      <c r="F439" s="188">
        <f t="shared" si="1"/>
        <v>47.6</v>
      </c>
      <c r="G439" s="188">
        <f t="shared" si="1"/>
        <v>2554.6</v>
      </c>
      <c r="H439" s="188">
        <f t="shared" si="1"/>
        <v>1159.0999999999999</v>
      </c>
      <c r="J439" s="188"/>
      <c r="K439" s="188"/>
      <c r="L439" s="188"/>
      <c r="M439" s="188"/>
      <c r="N439" s="188"/>
      <c r="O439" s="188"/>
    </row>
    <row r="440" spans="1:15" s="256" customFormat="1" ht="12.6" hidden="1" customHeight="1" outlineLevel="1" x14ac:dyDescent="0.3">
      <c r="A440" s="257" t="s">
        <v>4</v>
      </c>
      <c r="B440" s="312">
        <v>2002</v>
      </c>
      <c r="C440" s="188">
        <f t="shared" si="1"/>
        <v>31.6</v>
      </c>
      <c r="D440" s="188">
        <f t="shared" si="1"/>
        <v>15.2</v>
      </c>
      <c r="E440" s="188">
        <f t="shared" si="1"/>
        <v>39.799999999999997</v>
      </c>
      <c r="F440" s="188">
        <f t="shared" si="1"/>
        <v>46.6</v>
      </c>
      <c r="G440" s="188">
        <f t="shared" si="1"/>
        <v>2217.6999999999998</v>
      </c>
      <c r="H440" s="188">
        <f t="shared" si="1"/>
        <v>1164.9000000000001</v>
      </c>
      <c r="J440" s="188"/>
      <c r="K440" s="188"/>
      <c r="L440" s="188"/>
      <c r="M440" s="188"/>
      <c r="N440" s="188"/>
      <c r="O440" s="188"/>
    </row>
    <row r="441" spans="1:15" s="256" customFormat="1" ht="12.6" hidden="1" customHeight="1" outlineLevel="1" x14ac:dyDescent="0.3">
      <c r="A441" s="257" t="s">
        <v>4</v>
      </c>
      <c r="B441" s="313">
        <v>2003</v>
      </c>
      <c r="C441" s="188">
        <f t="shared" si="1"/>
        <v>32.200000000000003</v>
      </c>
      <c r="D441" s="188">
        <f t="shared" si="1"/>
        <v>15.3</v>
      </c>
      <c r="E441" s="188">
        <f t="shared" si="1"/>
        <v>38.5</v>
      </c>
      <c r="F441" s="188">
        <f t="shared" si="1"/>
        <v>48</v>
      </c>
      <c r="G441" s="188">
        <f t="shared" si="1"/>
        <v>1559.9</v>
      </c>
      <c r="H441" s="188">
        <f t="shared" si="1"/>
        <v>602.6</v>
      </c>
      <c r="J441" s="188"/>
      <c r="K441" s="188"/>
      <c r="L441" s="188"/>
      <c r="M441" s="188"/>
      <c r="N441" s="188"/>
      <c r="O441" s="188"/>
    </row>
    <row r="442" spans="1:15" s="256" customFormat="1" ht="12.6" hidden="1" customHeight="1" outlineLevel="1" x14ac:dyDescent="0.3">
      <c r="A442" s="257" t="s">
        <v>4</v>
      </c>
      <c r="B442" s="314">
        <v>2004</v>
      </c>
      <c r="C442" s="188">
        <f t="shared" si="1"/>
        <v>42.6</v>
      </c>
      <c r="D442" s="188">
        <f t="shared" si="1"/>
        <v>15.1</v>
      </c>
      <c r="E442" s="188">
        <f t="shared" si="1"/>
        <v>34.5</v>
      </c>
      <c r="F442" s="188">
        <f t="shared" si="1"/>
        <v>45.4</v>
      </c>
      <c r="G442" s="188">
        <f t="shared" si="1"/>
        <v>1823.6</v>
      </c>
      <c r="H442" s="188">
        <f t="shared" si="1"/>
        <v>566.4</v>
      </c>
      <c r="J442" s="188"/>
      <c r="K442" s="188"/>
      <c r="L442" s="188"/>
      <c r="M442" s="188"/>
      <c r="N442" s="188"/>
      <c r="O442" s="188"/>
    </row>
    <row r="443" spans="1:15" s="256" customFormat="1" ht="12.6" hidden="1" customHeight="1" outlineLevel="1" x14ac:dyDescent="0.3">
      <c r="A443" s="257" t="s">
        <v>4</v>
      </c>
      <c r="B443" s="314">
        <v>2005</v>
      </c>
      <c r="C443" s="188">
        <f t="shared" si="1"/>
        <v>33.4</v>
      </c>
      <c r="D443" s="188">
        <f t="shared" si="1"/>
        <v>15</v>
      </c>
      <c r="E443" s="188">
        <f t="shared" si="1"/>
        <v>30.5</v>
      </c>
      <c r="F443" s="188">
        <f t="shared" si="1"/>
        <v>36.1</v>
      </c>
      <c r="G443" s="188">
        <f t="shared" si="1"/>
        <v>0</v>
      </c>
      <c r="H443" s="188">
        <f t="shared" si="1"/>
        <v>0</v>
      </c>
      <c r="J443" s="188"/>
      <c r="K443" s="188"/>
      <c r="L443" s="188"/>
      <c r="M443" s="188"/>
      <c r="N443" s="188"/>
      <c r="O443" s="188"/>
    </row>
    <row r="444" spans="1:15" s="256" customFormat="1" ht="12.6" hidden="1" customHeight="1" outlineLevel="1" x14ac:dyDescent="0.3">
      <c r="A444" s="257"/>
      <c r="B444" s="295"/>
      <c r="C444" s="188"/>
      <c r="D444" s="188"/>
      <c r="E444" s="188"/>
      <c r="F444" s="188"/>
      <c r="G444" s="188"/>
      <c r="H444" s="188"/>
      <c r="J444" s="188"/>
      <c r="K444" s="188"/>
      <c r="L444" s="188"/>
      <c r="M444" s="188"/>
      <c r="N444" s="188"/>
      <c r="O444" s="188"/>
    </row>
    <row r="445" spans="1:15" s="256" customFormat="1" ht="12.6" hidden="1" customHeight="1" outlineLevel="1" x14ac:dyDescent="0.3">
      <c r="A445" s="257" t="s">
        <v>156</v>
      </c>
      <c r="B445" s="295"/>
      <c r="C445" s="188"/>
      <c r="D445" s="188"/>
      <c r="E445" s="188"/>
      <c r="F445" s="188"/>
      <c r="G445" s="188"/>
      <c r="H445" s="188"/>
      <c r="J445" s="188"/>
      <c r="K445" s="188"/>
      <c r="L445" s="188"/>
      <c r="M445" s="188"/>
      <c r="N445" s="188"/>
      <c r="O445" s="188"/>
    </row>
    <row r="446" spans="1:15" s="256" customFormat="1" ht="12.6" hidden="1" customHeight="1" outlineLevel="1" x14ac:dyDescent="0.3">
      <c r="A446" s="257" t="s">
        <v>5</v>
      </c>
      <c r="B446" s="311">
        <v>2001</v>
      </c>
      <c r="C446" s="188">
        <f t="shared" ref="C446:H450" si="2">MIN(C22,C27,C32,C37,C52,C57,C62,C67,C72,C77,C82,C92,C97,C102,C107,C112,C117,C122,C127,C132,C142,C147,C152,C157,C162,C167)</f>
        <v>0</v>
      </c>
      <c r="D446" s="188">
        <f t="shared" si="2"/>
        <v>0</v>
      </c>
      <c r="E446" s="188">
        <f t="shared" si="2"/>
        <v>0</v>
      </c>
      <c r="F446" s="188">
        <f t="shared" si="2"/>
        <v>0</v>
      </c>
      <c r="G446" s="188">
        <f t="shared" si="2"/>
        <v>1885.6</v>
      </c>
      <c r="H446" s="188">
        <f t="shared" si="2"/>
        <v>1593</v>
      </c>
      <c r="J446" s="188"/>
      <c r="K446" s="188"/>
      <c r="L446" s="188"/>
      <c r="M446" s="188"/>
      <c r="N446" s="188"/>
      <c r="O446" s="188"/>
    </row>
    <row r="447" spans="1:15" s="256" customFormat="1" ht="12.6" hidden="1" customHeight="1" outlineLevel="1" x14ac:dyDescent="0.3">
      <c r="A447" s="257"/>
      <c r="B447" s="311">
        <v>2002</v>
      </c>
      <c r="C447" s="188">
        <f t="shared" si="2"/>
        <v>7.5</v>
      </c>
      <c r="D447" s="188">
        <f t="shared" si="2"/>
        <v>0</v>
      </c>
      <c r="E447" s="188">
        <f t="shared" si="2"/>
        <v>0</v>
      </c>
      <c r="F447" s="188">
        <f t="shared" si="2"/>
        <v>0</v>
      </c>
      <c r="G447" s="188">
        <f t="shared" si="2"/>
        <v>1379.4</v>
      </c>
      <c r="H447" s="188">
        <f t="shared" si="2"/>
        <v>1534.1</v>
      </c>
      <c r="J447" s="188"/>
      <c r="K447" s="188"/>
      <c r="L447" s="188"/>
      <c r="M447" s="188"/>
      <c r="N447" s="188"/>
      <c r="O447" s="188"/>
    </row>
    <row r="448" spans="1:15" s="256" customFormat="1" ht="12.6" hidden="1" customHeight="1" outlineLevel="1" x14ac:dyDescent="0.3">
      <c r="A448" s="257"/>
      <c r="B448" s="311">
        <v>2003</v>
      </c>
      <c r="C448" s="188">
        <f t="shared" si="2"/>
        <v>6.9</v>
      </c>
      <c r="D448" s="188">
        <f t="shared" si="2"/>
        <v>0</v>
      </c>
      <c r="E448" s="188">
        <f t="shared" si="2"/>
        <v>0</v>
      </c>
      <c r="F448" s="188">
        <f t="shared" si="2"/>
        <v>0</v>
      </c>
      <c r="G448" s="188">
        <f t="shared" si="2"/>
        <v>0</v>
      </c>
      <c r="H448" s="188">
        <f t="shared" si="2"/>
        <v>0</v>
      </c>
      <c r="J448" s="188"/>
      <c r="K448" s="188"/>
      <c r="L448" s="188"/>
      <c r="M448" s="188"/>
      <c r="N448" s="188"/>
      <c r="O448" s="188"/>
    </row>
    <row r="449" spans="1:15" s="256" customFormat="1" ht="12.6" hidden="1" customHeight="1" outlineLevel="1" x14ac:dyDescent="0.3">
      <c r="A449" s="257"/>
      <c r="B449" s="311">
        <v>2004</v>
      </c>
      <c r="C449" s="188">
        <f t="shared" si="2"/>
        <v>6.2</v>
      </c>
      <c r="D449" s="188">
        <f t="shared" si="2"/>
        <v>0</v>
      </c>
      <c r="E449" s="188">
        <f t="shared" si="2"/>
        <v>0</v>
      </c>
      <c r="F449" s="188">
        <f t="shared" si="2"/>
        <v>0</v>
      </c>
      <c r="G449" s="188">
        <f t="shared" si="2"/>
        <v>0</v>
      </c>
      <c r="H449" s="188">
        <f t="shared" si="2"/>
        <v>0</v>
      </c>
      <c r="J449" s="188"/>
      <c r="K449" s="188"/>
      <c r="L449" s="188"/>
      <c r="M449" s="188"/>
      <c r="N449" s="188"/>
      <c r="O449" s="188"/>
    </row>
    <row r="450" spans="1:15" s="256" customFormat="1" ht="12.6" hidden="1" customHeight="1" outlineLevel="1" x14ac:dyDescent="0.3">
      <c r="A450" s="315"/>
      <c r="B450" s="316">
        <v>2005</v>
      </c>
      <c r="C450" s="188">
        <f t="shared" si="2"/>
        <v>8.6999999999999993</v>
      </c>
      <c r="D450" s="188">
        <f t="shared" si="2"/>
        <v>0</v>
      </c>
      <c r="E450" s="188">
        <f t="shared" si="2"/>
        <v>0</v>
      </c>
      <c r="F450" s="188">
        <f t="shared" si="2"/>
        <v>0</v>
      </c>
      <c r="G450" s="188">
        <f t="shared" si="2"/>
        <v>0</v>
      </c>
      <c r="H450" s="188">
        <f t="shared" si="2"/>
        <v>0</v>
      </c>
      <c r="J450" s="188"/>
      <c r="K450" s="188"/>
      <c r="L450" s="188"/>
      <c r="M450" s="188"/>
      <c r="N450" s="188"/>
      <c r="O450" s="188"/>
    </row>
    <row r="451" spans="1:15" s="256" customFormat="1" ht="12.6" hidden="1" customHeight="1" outlineLevel="1" x14ac:dyDescent="0.3">
      <c r="A451" s="257" t="s">
        <v>5</v>
      </c>
      <c r="B451" s="317">
        <v>2001</v>
      </c>
      <c r="C451" s="188">
        <f t="shared" ref="C451:H455" si="3">MIN(C172,C187,C192,C197,C202,C207,C212,C217,C222,C227,C232,C237,C247,C252,C257,C262,C267,C272,C277,C282,C287,C292,C297,C302,C307,C322,C327,C332,C337,C342)</f>
        <v>19.5</v>
      </c>
      <c r="D451" s="188">
        <f t="shared" si="3"/>
        <v>8.3000000000000007</v>
      </c>
      <c r="E451" s="188">
        <f t="shared" si="3"/>
        <v>11</v>
      </c>
      <c r="F451" s="188">
        <f t="shared" si="3"/>
        <v>5.7</v>
      </c>
      <c r="G451" s="188">
        <f t="shared" si="3"/>
        <v>134.6</v>
      </c>
      <c r="H451" s="188">
        <f t="shared" si="3"/>
        <v>124.4</v>
      </c>
      <c r="J451" s="188"/>
      <c r="K451" s="188"/>
      <c r="L451" s="188"/>
      <c r="M451" s="188"/>
      <c r="N451" s="188"/>
      <c r="O451" s="188"/>
    </row>
    <row r="452" spans="1:15" s="256" customFormat="1" ht="12.6" hidden="1" customHeight="1" outlineLevel="1" x14ac:dyDescent="0.3">
      <c r="A452" s="257"/>
      <c r="B452" s="311">
        <v>2002</v>
      </c>
      <c r="C452" s="188">
        <f t="shared" si="3"/>
        <v>19.2</v>
      </c>
      <c r="D452" s="188">
        <f t="shared" si="3"/>
        <v>8.6</v>
      </c>
      <c r="E452" s="188">
        <f t="shared" si="3"/>
        <v>10.1</v>
      </c>
      <c r="F452" s="188">
        <f t="shared" si="3"/>
        <v>5</v>
      </c>
      <c r="G452" s="188">
        <f t="shared" si="3"/>
        <v>133.4</v>
      </c>
      <c r="H452" s="188">
        <f t="shared" si="3"/>
        <v>124.1</v>
      </c>
      <c r="J452" s="188"/>
      <c r="K452" s="188"/>
      <c r="L452" s="188"/>
      <c r="M452" s="188"/>
      <c r="N452" s="188"/>
      <c r="O452" s="188"/>
    </row>
    <row r="453" spans="1:15" s="256" customFormat="1" ht="12.6" hidden="1" customHeight="1" outlineLevel="1" x14ac:dyDescent="0.3">
      <c r="A453" s="257"/>
      <c r="B453" s="311">
        <v>2003</v>
      </c>
      <c r="C453" s="188">
        <f t="shared" si="3"/>
        <v>18.7</v>
      </c>
      <c r="D453" s="188">
        <f t="shared" si="3"/>
        <v>8.6</v>
      </c>
      <c r="E453" s="188">
        <f t="shared" si="3"/>
        <v>9</v>
      </c>
      <c r="F453" s="188">
        <f t="shared" si="3"/>
        <v>5.6</v>
      </c>
      <c r="G453" s="188">
        <f t="shared" si="3"/>
        <v>137.6</v>
      </c>
      <c r="H453" s="188">
        <f t="shared" si="3"/>
        <v>127.8</v>
      </c>
      <c r="J453" s="188"/>
      <c r="K453" s="188"/>
      <c r="L453" s="188"/>
      <c r="M453" s="188"/>
      <c r="N453" s="188"/>
      <c r="O453" s="188"/>
    </row>
    <row r="454" spans="1:15" s="256" customFormat="1" ht="12.6" hidden="1" customHeight="1" outlineLevel="1" x14ac:dyDescent="0.3">
      <c r="A454" s="257"/>
      <c r="B454" s="311">
        <v>2004</v>
      </c>
      <c r="C454" s="188">
        <f t="shared" si="3"/>
        <v>19.100000000000001</v>
      </c>
      <c r="D454" s="188">
        <f t="shared" si="3"/>
        <v>8.1</v>
      </c>
      <c r="E454" s="188">
        <f t="shared" si="3"/>
        <v>8.6999999999999993</v>
      </c>
      <c r="F454" s="188">
        <f t="shared" si="3"/>
        <v>7.7</v>
      </c>
      <c r="G454" s="188">
        <f t="shared" si="3"/>
        <v>135.5</v>
      </c>
      <c r="H454" s="188">
        <f t="shared" si="3"/>
        <v>125.8</v>
      </c>
      <c r="J454" s="188"/>
      <c r="K454" s="188"/>
      <c r="L454" s="188"/>
      <c r="M454" s="188"/>
      <c r="N454" s="188"/>
      <c r="O454" s="188"/>
    </row>
    <row r="455" spans="1:15" s="256" customFormat="1" ht="12.6" hidden="1" customHeight="1" outlineLevel="1" x14ac:dyDescent="0.3">
      <c r="A455" s="315"/>
      <c r="B455" s="316">
        <v>2005</v>
      </c>
      <c r="C455" s="188">
        <f t="shared" si="3"/>
        <v>17.899999999999999</v>
      </c>
      <c r="D455" s="188">
        <f t="shared" si="3"/>
        <v>7.3</v>
      </c>
      <c r="E455" s="188">
        <f t="shared" si="3"/>
        <v>1.2</v>
      </c>
      <c r="F455" s="188">
        <f t="shared" si="3"/>
        <v>0.5</v>
      </c>
      <c r="G455" s="188">
        <f t="shared" si="3"/>
        <v>0</v>
      </c>
      <c r="H455" s="188">
        <f t="shared" si="3"/>
        <v>0</v>
      </c>
      <c r="J455" s="188"/>
      <c r="K455" s="188"/>
      <c r="L455" s="188"/>
      <c r="M455" s="188"/>
      <c r="N455" s="188"/>
      <c r="O455" s="188"/>
    </row>
    <row r="456" spans="1:15" s="256" customFormat="1" ht="12.6" hidden="1" customHeight="1" outlineLevel="1" x14ac:dyDescent="0.3">
      <c r="A456" s="257" t="s">
        <v>5</v>
      </c>
      <c r="B456" s="317">
        <v>2001</v>
      </c>
      <c r="C456" s="188">
        <f t="shared" ref="C456:H460" si="4">MIN(C347,C352,C357,C362,C367,C372,C377,C382,C392,C397,C402,C407,C412,C417,C422)</f>
        <v>13.6</v>
      </c>
      <c r="D456" s="188">
        <f t="shared" si="4"/>
        <v>6.2</v>
      </c>
      <c r="E456" s="188">
        <f t="shared" si="4"/>
        <v>1</v>
      </c>
      <c r="F456" s="188">
        <f t="shared" si="4"/>
        <v>10.199999999999999</v>
      </c>
      <c r="G456" s="188">
        <f t="shared" si="4"/>
        <v>302.10000000000002</v>
      </c>
      <c r="H456" s="188">
        <f t="shared" si="4"/>
        <v>148.69999999999999</v>
      </c>
      <c r="J456" s="188"/>
      <c r="K456" s="188"/>
      <c r="L456" s="188"/>
      <c r="M456" s="188"/>
      <c r="N456" s="188"/>
      <c r="O456" s="188"/>
    </row>
    <row r="457" spans="1:15" s="256" customFormat="1" ht="12.6" hidden="1" customHeight="1" outlineLevel="1" x14ac:dyDescent="0.3">
      <c r="A457" s="257"/>
      <c r="B457" s="311">
        <v>2002</v>
      </c>
      <c r="C457" s="188">
        <f t="shared" si="4"/>
        <v>13</v>
      </c>
      <c r="D457" s="188">
        <f t="shared" si="4"/>
        <v>6.1</v>
      </c>
      <c r="E457" s="188">
        <f t="shared" si="4"/>
        <v>1</v>
      </c>
      <c r="F457" s="188">
        <f t="shared" si="4"/>
        <v>9.1</v>
      </c>
      <c r="G457" s="188">
        <f t="shared" si="4"/>
        <v>276.89999999999998</v>
      </c>
      <c r="H457" s="188">
        <f t="shared" si="4"/>
        <v>154.30000000000001</v>
      </c>
      <c r="J457" s="188"/>
      <c r="K457" s="188"/>
      <c r="L457" s="188"/>
      <c r="M457" s="188"/>
      <c r="N457" s="188"/>
      <c r="O457" s="188"/>
    </row>
    <row r="458" spans="1:15" s="256" customFormat="1" ht="12.6" hidden="1" customHeight="1" outlineLevel="1" x14ac:dyDescent="0.3">
      <c r="A458" s="257"/>
      <c r="B458" s="311">
        <v>2003</v>
      </c>
      <c r="C458" s="188">
        <f t="shared" si="4"/>
        <v>11.8</v>
      </c>
      <c r="D458" s="188">
        <f t="shared" si="4"/>
        <v>5.5</v>
      </c>
      <c r="E458" s="188">
        <f t="shared" si="4"/>
        <v>1.1000000000000001</v>
      </c>
      <c r="F458" s="188">
        <f t="shared" si="4"/>
        <v>10.1</v>
      </c>
      <c r="G458" s="188">
        <f t="shared" si="4"/>
        <v>173.9</v>
      </c>
      <c r="H458" s="188">
        <f t="shared" si="4"/>
        <v>155.30000000000001</v>
      </c>
      <c r="J458" s="188"/>
      <c r="K458" s="188"/>
      <c r="L458" s="188"/>
      <c r="M458" s="188"/>
      <c r="N458" s="188"/>
      <c r="O458" s="188"/>
    </row>
    <row r="459" spans="1:15" s="256" customFormat="1" ht="12.6" hidden="1" customHeight="1" outlineLevel="1" x14ac:dyDescent="0.3">
      <c r="A459" s="257"/>
      <c r="B459" s="311">
        <v>2004</v>
      </c>
      <c r="C459" s="188">
        <f t="shared" si="4"/>
        <v>11.2</v>
      </c>
      <c r="D459" s="188">
        <f t="shared" si="4"/>
        <v>5.3</v>
      </c>
      <c r="E459" s="188">
        <f t="shared" si="4"/>
        <v>1.2</v>
      </c>
      <c r="F459" s="188">
        <f t="shared" si="4"/>
        <v>8</v>
      </c>
      <c r="G459" s="188">
        <f t="shared" si="4"/>
        <v>280.7</v>
      </c>
      <c r="H459" s="188">
        <f t="shared" si="4"/>
        <v>152</v>
      </c>
      <c r="J459" s="188"/>
      <c r="K459" s="188"/>
      <c r="L459" s="188"/>
      <c r="M459" s="188"/>
      <c r="N459" s="188"/>
      <c r="O459" s="188"/>
    </row>
    <row r="460" spans="1:15" s="256" customFormat="1" ht="12.6" hidden="1" customHeight="1" outlineLevel="1" x14ac:dyDescent="0.3">
      <c r="A460" s="315"/>
      <c r="B460" s="316">
        <v>2005</v>
      </c>
      <c r="C460" s="188">
        <f t="shared" si="4"/>
        <v>11.9</v>
      </c>
      <c r="D460" s="188">
        <f t="shared" si="4"/>
        <v>5.3</v>
      </c>
      <c r="E460" s="188">
        <f t="shared" si="4"/>
        <v>0.7</v>
      </c>
      <c r="F460" s="188">
        <f t="shared" si="4"/>
        <v>0.2</v>
      </c>
      <c r="G460" s="188">
        <f t="shared" si="4"/>
        <v>0</v>
      </c>
      <c r="H460" s="188">
        <f t="shared" si="4"/>
        <v>0</v>
      </c>
      <c r="J460" s="188"/>
      <c r="K460" s="188"/>
      <c r="L460" s="188"/>
      <c r="M460" s="188"/>
      <c r="N460" s="188"/>
      <c r="O460" s="188"/>
    </row>
    <row r="461" spans="1:15" s="256" customFormat="1" ht="12.6" hidden="1" customHeight="1" outlineLevel="1" x14ac:dyDescent="0.3">
      <c r="A461" s="257" t="s">
        <v>5</v>
      </c>
      <c r="B461" s="314">
        <v>2001</v>
      </c>
      <c r="C461" s="188">
        <f t="shared" ref="C461:H465" si="5">MIN(C446,C451,C456)</f>
        <v>0</v>
      </c>
      <c r="D461" s="188">
        <f t="shared" si="5"/>
        <v>0</v>
      </c>
      <c r="E461" s="188">
        <f t="shared" si="5"/>
        <v>0</v>
      </c>
      <c r="F461" s="188">
        <f t="shared" si="5"/>
        <v>0</v>
      </c>
      <c r="G461" s="188">
        <f t="shared" si="5"/>
        <v>134.6</v>
      </c>
      <c r="H461" s="188">
        <f t="shared" si="5"/>
        <v>124.4</v>
      </c>
      <c r="J461" s="188"/>
      <c r="K461" s="188"/>
      <c r="L461" s="188"/>
      <c r="M461" s="188"/>
      <c r="N461" s="188"/>
      <c r="O461" s="188"/>
    </row>
    <row r="462" spans="1:15" s="256" customFormat="1" ht="12.6" hidden="1" customHeight="1" outlineLevel="1" x14ac:dyDescent="0.3">
      <c r="A462" s="257" t="s">
        <v>5</v>
      </c>
      <c r="B462" s="314">
        <v>2002</v>
      </c>
      <c r="C462" s="188">
        <f t="shared" si="5"/>
        <v>7.5</v>
      </c>
      <c r="D462" s="188">
        <f t="shared" si="5"/>
        <v>0</v>
      </c>
      <c r="E462" s="188">
        <f t="shared" si="5"/>
        <v>0</v>
      </c>
      <c r="F462" s="188">
        <f t="shared" si="5"/>
        <v>0</v>
      </c>
      <c r="G462" s="188">
        <f t="shared" si="5"/>
        <v>133.4</v>
      </c>
      <c r="H462" s="188">
        <f t="shared" si="5"/>
        <v>124.1</v>
      </c>
      <c r="J462" s="188"/>
      <c r="K462" s="188"/>
      <c r="L462" s="188"/>
      <c r="M462" s="188"/>
      <c r="N462" s="188"/>
      <c r="O462" s="188"/>
    </row>
    <row r="463" spans="1:15" s="256" customFormat="1" ht="12.6" hidden="1" customHeight="1" outlineLevel="1" x14ac:dyDescent="0.3">
      <c r="A463" s="257" t="s">
        <v>5</v>
      </c>
      <c r="B463" s="314">
        <v>2003</v>
      </c>
      <c r="C463" s="188">
        <f t="shared" si="5"/>
        <v>6.9</v>
      </c>
      <c r="D463" s="188">
        <f t="shared" si="5"/>
        <v>0</v>
      </c>
      <c r="E463" s="188">
        <f t="shared" si="5"/>
        <v>0</v>
      </c>
      <c r="F463" s="188">
        <f t="shared" si="5"/>
        <v>0</v>
      </c>
      <c r="G463" s="188">
        <f t="shared" si="5"/>
        <v>0</v>
      </c>
      <c r="H463" s="188">
        <f t="shared" si="5"/>
        <v>0</v>
      </c>
      <c r="J463" s="188"/>
      <c r="K463" s="188"/>
      <c r="L463" s="188"/>
      <c r="M463" s="188"/>
      <c r="N463" s="188"/>
      <c r="O463" s="188"/>
    </row>
    <row r="464" spans="1:15" s="256" customFormat="1" ht="12.6" hidden="1" customHeight="1" outlineLevel="1" x14ac:dyDescent="0.3">
      <c r="A464" s="257" t="s">
        <v>5</v>
      </c>
      <c r="B464" s="314">
        <v>2004</v>
      </c>
      <c r="C464" s="188">
        <f t="shared" si="5"/>
        <v>6.2</v>
      </c>
      <c r="D464" s="188">
        <f t="shared" si="5"/>
        <v>0</v>
      </c>
      <c r="E464" s="188">
        <f t="shared" si="5"/>
        <v>0</v>
      </c>
      <c r="F464" s="188">
        <f t="shared" si="5"/>
        <v>0</v>
      </c>
      <c r="G464" s="188">
        <f t="shared" si="5"/>
        <v>0</v>
      </c>
      <c r="H464" s="188">
        <f t="shared" si="5"/>
        <v>0</v>
      </c>
      <c r="J464" s="188"/>
      <c r="K464" s="188"/>
      <c r="L464" s="188"/>
      <c r="M464" s="188"/>
      <c r="N464" s="188"/>
      <c r="O464" s="188"/>
    </row>
    <row r="465" spans="1:15" s="256" customFormat="1" ht="12.6" hidden="1" customHeight="1" outlineLevel="1" x14ac:dyDescent="0.3">
      <c r="A465" s="257" t="s">
        <v>5</v>
      </c>
      <c r="B465" s="314">
        <v>2005</v>
      </c>
      <c r="C465" s="188">
        <f t="shared" si="5"/>
        <v>8.6999999999999993</v>
      </c>
      <c r="D465" s="188">
        <f t="shared" si="5"/>
        <v>0</v>
      </c>
      <c r="E465" s="188">
        <f t="shared" si="5"/>
        <v>0</v>
      </c>
      <c r="F465" s="188">
        <f t="shared" si="5"/>
        <v>0</v>
      </c>
      <c r="G465" s="188">
        <f t="shared" si="5"/>
        <v>0</v>
      </c>
      <c r="H465" s="188">
        <f t="shared" si="5"/>
        <v>0</v>
      </c>
      <c r="J465" s="188"/>
      <c r="K465" s="188"/>
      <c r="L465" s="188"/>
      <c r="M465" s="188"/>
      <c r="N465" s="188"/>
      <c r="O465" s="188"/>
    </row>
    <row r="466" spans="1:15" s="256" customFormat="1" ht="12.6" hidden="1" customHeight="1" outlineLevel="1" x14ac:dyDescent="0.3">
      <c r="A466" s="257" t="s">
        <v>4</v>
      </c>
      <c r="B466" s="311">
        <v>2001</v>
      </c>
      <c r="C466" s="188">
        <f t="shared" ref="C466:H470" si="6">MAX(C22,C27,C32,C37,C52,C57,C62,C67,C72,C77,C82,C92,C97,C102,C107,C112,C117,C122,C127,C132,C142,C147,C152,C157,C162,C167)</f>
        <v>0</v>
      </c>
      <c r="D466" s="188">
        <f t="shared" si="6"/>
        <v>0</v>
      </c>
      <c r="E466" s="188">
        <f t="shared" si="6"/>
        <v>0</v>
      </c>
      <c r="F466" s="188">
        <f t="shared" si="6"/>
        <v>0</v>
      </c>
      <c r="G466" s="188">
        <f t="shared" si="6"/>
        <v>17783</v>
      </c>
      <c r="H466" s="188">
        <f t="shared" si="6"/>
        <v>6852.6</v>
      </c>
      <c r="J466" s="188"/>
      <c r="K466" s="188"/>
      <c r="L466" s="188"/>
      <c r="M466" s="188"/>
      <c r="N466" s="188"/>
      <c r="O466" s="188"/>
    </row>
    <row r="467" spans="1:15" s="256" customFormat="1" ht="12.6" hidden="1" customHeight="1" outlineLevel="1" x14ac:dyDescent="0.3">
      <c r="A467" s="257"/>
      <c r="B467" s="311">
        <v>2002</v>
      </c>
      <c r="C467" s="188">
        <f t="shared" si="6"/>
        <v>33.9</v>
      </c>
      <c r="D467" s="188">
        <f t="shared" si="6"/>
        <v>0</v>
      </c>
      <c r="E467" s="188">
        <f t="shared" si="6"/>
        <v>0</v>
      </c>
      <c r="F467" s="188">
        <f t="shared" si="6"/>
        <v>0</v>
      </c>
      <c r="G467" s="188">
        <f t="shared" si="6"/>
        <v>15747.3</v>
      </c>
      <c r="H467" s="188">
        <f t="shared" si="6"/>
        <v>5104.3</v>
      </c>
      <c r="J467" s="188"/>
      <c r="K467" s="188"/>
      <c r="L467" s="188"/>
      <c r="M467" s="188"/>
      <c r="N467" s="188"/>
      <c r="O467" s="188"/>
    </row>
    <row r="468" spans="1:15" s="256" customFormat="1" ht="12.6" hidden="1" customHeight="1" outlineLevel="1" x14ac:dyDescent="0.3">
      <c r="A468" s="257"/>
      <c r="B468" s="311">
        <v>2003</v>
      </c>
      <c r="C468" s="188">
        <f t="shared" si="6"/>
        <v>35.200000000000003</v>
      </c>
      <c r="D468" s="188">
        <f t="shared" si="6"/>
        <v>0</v>
      </c>
      <c r="E468" s="188">
        <f t="shared" si="6"/>
        <v>0</v>
      </c>
      <c r="F468" s="188">
        <f t="shared" si="6"/>
        <v>0</v>
      </c>
      <c r="G468" s="188">
        <f t="shared" si="6"/>
        <v>0</v>
      </c>
      <c r="H468" s="188">
        <f t="shared" si="6"/>
        <v>0</v>
      </c>
      <c r="J468" s="188"/>
      <c r="K468" s="188"/>
      <c r="L468" s="188"/>
      <c r="M468" s="188"/>
      <c r="N468" s="188"/>
      <c r="O468" s="188"/>
    </row>
    <row r="469" spans="1:15" s="256" customFormat="1" ht="12.6" hidden="1" customHeight="1" outlineLevel="1" x14ac:dyDescent="0.3">
      <c r="A469" s="257"/>
      <c r="B469" s="311">
        <v>2004</v>
      </c>
      <c r="C469" s="188">
        <f t="shared" si="6"/>
        <v>38</v>
      </c>
      <c r="D469" s="188">
        <f t="shared" si="6"/>
        <v>0</v>
      </c>
      <c r="E469" s="188">
        <f t="shared" si="6"/>
        <v>0</v>
      </c>
      <c r="F469" s="188">
        <f t="shared" si="6"/>
        <v>0</v>
      </c>
      <c r="G469" s="188">
        <f t="shared" si="6"/>
        <v>0</v>
      </c>
      <c r="H469" s="188">
        <f t="shared" si="6"/>
        <v>0</v>
      </c>
      <c r="J469" s="188"/>
      <c r="K469" s="188"/>
      <c r="L469" s="188"/>
      <c r="M469" s="188"/>
      <c r="N469" s="188"/>
      <c r="O469" s="188"/>
    </row>
    <row r="470" spans="1:15" s="256" customFormat="1" ht="12.6" hidden="1" customHeight="1" outlineLevel="1" x14ac:dyDescent="0.3">
      <c r="A470" s="315"/>
      <c r="B470" s="316">
        <v>2005</v>
      </c>
      <c r="C470" s="188">
        <f t="shared" si="6"/>
        <v>35.4</v>
      </c>
      <c r="D470" s="188">
        <f t="shared" si="6"/>
        <v>0</v>
      </c>
      <c r="E470" s="188">
        <f t="shared" si="6"/>
        <v>0</v>
      </c>
      <c r="F470" s="188">
        <f t="shared" si="6"/>
        <v>0</v>
      </c>
      <c r="G470" s="188">
        <f t="shared" si="6"/>
        <v>0</v>
      </c>
      <c r="H470" s="188">
        <f t="shared" si="6"/>
        <v>0</v>
      </c>
      <c r="J470" s="188"/>
      <c r="K470" s="188"/>
      <c r="L470" s="188"/>
      <c r="M470" s="188"/>
      <c r="N470" s="188"/>
      <c r="O470" s="188"/>
    </row>
    <row r="471" spans="1:15" ht="12.6" hidden="1" customHeight="1" outlineLevel="1" x14ac:dyDescent="0.2">
      <c r="A471" s="258" t="s">
        <v>4</v>
      </c>
      <c r="B471" s="318">
        <v>2001</v>
      </c>
      <c r="C471" s="303">
        <f t="shared" ref="C471:H475" si="7">MAX(C172,C187,C192,C197,C202,C207,C212,C217,C222,C227,C232,C237,C247,C252,C257,C262,C267,C272,C277,C282,C287,C292,C297,C302,C307,C322,C327,C332,C337,C342)</f>
        <v>52.6</v>
      </c>
      <c r="D471" s="303">
        <f t="shared" si="7"/>
        <v>28.4</v>
      </c>
      <c r="E471" s="303">
        <f t="shared" si="7"/>
        <v>87</v>
      </c>
      <c r="F471" s="303">
        <f t="shared" si="7"/>
        <v>235</v>
      </c>
      <c r="G471" s="303">
        <f t="shared" si="7"/>
        <v>7412</v>
      </c>
      <c r="H471" s="303">
        <f t="shared" si="7"/>
        <v>6667.5</v>
      </c>
    </row>
    <row r="472" spans="1:15" ht="12.6" hidden="1" customHeight="1" outlineLevel="1" x14ac:dyDescent="0.2">
      <c r="B472" s="319">
        <v>2002</v>
      </c>
      <c r="C472" s="303">
        <f t="shared" si="7"/>
        <v>52.5</v>
      </c>
      <c r="D472" s="303">
        <f t="shared" si="7"/>
        <v>28.4</v>
      </c>
      <c r="E472" s="303">
        <f t="shared" si="7"/>
        <v>96.7</v>
      </c>
      <c r="F472" s="303">
        <f t="shared" si="7"/>
        <v>230.8</v>
      </c>
      <c r="G472" s="303">
        <f t="shared" si="7"/>
        <v>10005</v>
      </c>
      <c r="H472" s="303">
        <f t="shared" si="7"/>
        <v>7145.2</v>
      </c>
    </row>
    <row r="473" spans="1:15" ht="12.6" hidden="1" customHeight="1" outlineLevel="1" x14ac:dyDescent="0.2">
      <c r="B473" s="319">
        <v>2003</v>
      </c>
      <c r="C473" s="303">
        <f t="shared" si="7"/>
        <v>53.2</v>
      </c>
      <c r="D473" s="303">
        <f t="shared" si="7"/>
        <v>25.6</v>
      </c>
      <c r="E473" s="303">
        <f t="shared" si="7"/>
        <v>94.1</v>
      </c>
      <c r="F473" s="303">
        <f t="shared" si="7"/>
        <v>241.5</v>
      </c>
      <c r="G473" s="303">
        <f t="shared" si="7"/>
        <v>6214</v>
      </c>
      <c r="H473" s="303">
        <f t="shared" si="7"/>
        <v>1751.1</v>
      </c>
    </row>
    <row r="474" spans="1:15" ht="12.6" hidden="1" customHeight="1" outlineLevel="1" x14ac:dyDescent="0.2">
      <c r="B474" s="319">
        <v>2004</v>
      </c>
      <c r="C474" s="303">
        <f t="shared" si="7"/>
        <v>53.5</v>
      </c>
      <c r="D474" s="303">
        <f t="shared" si="7"/>
        <v>25.4</v>
      </c>
      <c r="E474" s="303">
        <f t="shared" si="7"/>
        <v>95.3</v>
      </c>
      <c r="F474" s="303">
        <f t="shared" si="7"/>
        <v>259.7</v>
      </c>
      <c r="G474" s="303">
        <f t="shared" si="7"/>
        <v>17497.400000000001</v>
      </c>
      <c r="H474" s="303">
        <f t="shared" si="7"/>
        <v>1598.2</v>
      </c>
    </row>
    <row r="475" spans="1:15" ht="12.6" hidden="1" customHeight="1" outlineLevel="1" x14ac:dyDescent="0.2">
      <c r="A475" s="320"/>
      <c r="B475" s="321">
        <v>2005</v>
      </c>
      <c r="C475" s="303">
        <f t="shared" si="7"/>
        <v>54.5</v>
      </c>
      <c r="D475" s="303">
        <f t="shared" si="7"/>
        <v>27.3</v>
      </c>
      <c r="E475" s="303">
        <f t="shared" si="7"/>
        <v>88</v>
      </c>
      <c r="F475" s="303">
        <f t="shared" si="7"/>
        <v>353.8</v>
      </c>
      <c r="G475" s="303">
        <f t="shared" si="7"/>
        <v>0</v>
      </c>
      <c r="H475" s="303">
        <f t="shared" si="7"/>
        <v>0</v>
      </c>
    </row>
    <row r="476" spans="1:15" ht="12.6" hidden="1" customHeight="1" outlineLevel="1" x14ac:dyDescent="0.2">
      <c r="A476" s="258" t="s">
        <v>4</v>
      </c>
      <c r="B476" s="318">
        <v>2001</v>
      </c>
      <c r="C476" s="303">
        <f t="shared" ref="C476:H480" si="8">MAX(C347,C352,C357,C362,C367,C372,C377,C382,C392,C397,C402,C407,C412,C417,C422)</f>
        <v>40.9</v>
      </c>
      <c r="D476" s="303">
        <f t="shared" si="8"/>
        <v>19.8</v>
      </c>
      <c r="E476" s="303">
        <f t="shared" si="8"/>
        <v>94.6</v>
      </c>
      <c r="F476" s="303">
        <f t="shared" si="8"/>
        <v>148.69999999999999</v>
      </c>
      <c r="G476" s="303">
        <f t="shared" si="8"/>
        <v>4746.3</v>
      </c>
      <c r="H476" s="303">
        <f t="shared" si="8"/>
        <v>4727.3</v>
      </c>
    </row>
    <row r="477" spans="1:15" ht="12.6" hidden="1" customHeight="1" outlineLevel="1" x14ac:dyDescent="0.2">
      <c r="B477" s="319">
        <v>2002</v>
      </c>
      <c r="C477" s="303">
        <f t="shared" si="8"/>
        <v>40.799999999999997</v>
      </c>
      <c r="D477" s="303">
        <f t="shared" si="8"/>
        <v>21.6</v>
      </c>
      <c r="E477" s="303">
        <f t="shared" si="8"/>
        <v>88.5</v>
      </c>
      <c r="F477" s="303">
        <f t="shared" si="8"/>
        <v>150.69999999999999</v>
      </c>
      <c r="G477" s="303">
        <f t="shared" si="8"/>
        <v>4838.3999999999996</v>
      </c>
      <c r="H477" s="303">
        <f t="shared" si="8"/>
        <v>4818.8999999999996</v>
      </c>
    </row>
    <row r="478" spans="1:15" ht="12.6" hidden="1" customHeight="1" outlineLevel="1" x14ac:dyDescent="0.2">
      <c r="B478" s="319">
        <v>2003</v>
      </c>
      <c r="C478" s="303">
        <f t="shared" si="8"/>
        <v>41.7</v>
      </c>
      <c r="D478" s="303">
        <f t="shared" si="8"/>
        <v>20</v>
      </c>
      <c r="E478" s="303">
        <f t="shared" si="8"/>
        <v>84.4</v>
      </c>
      <c r="F478" s="303">
        <f t="shared" si="8"/>
        <v>154.9</v>
      </c>
      <c r="G478" s="303">
        <f t="shared" si="8"/>
        <v>4744.2</v>
      </c>
      <c r="H478" s="303">
        <f t="shared" si="8"/>
        <v>4724.6000000000004</v>
      </c>
    </row>
    <row r="479" spans="1:15" ht="12.6" hidden="1" customHeight="1" outlineLevel="1" x14ac:dyDescent="0.2">
      <c r="B479" s="319">
        <v>2004</v>
      </c>
      <c r="C479" s="303">
        <f t="shared" si="8"/>
        <v>42.6</v>
      </c>
      <c r="D479" s="303">
        <f t="shared" si="8"/>
        <v>19.5</v>
      </c>
      <c r="E479" s="303">
        <f t="shared" si="8"/>
        <v>74.900000000000006</v>
      </c>
      <c r="F479" s="303">
        <f t="shared" si="8"/>
        <v>165.5</v>
      </c>
      <c r="G479" s="303">
        <f t="shared" si="8"/>
        <v>5708.4</v>
      </c>
      <c r="H479" s="303">
        <f t="shared" si="8"/>
        <v>2049.9</v>
      </c>
    </row>
    <row r="480" spans="1:15" ht="12.6" hidden="1" customHeight="1" outlineLevel="1" x14ac:dyDescent="0.2">
      <c r="A480" s="320"/>
      <c r="B480" s="321">
        <v>2005</v>
      </c>
      <c r="C480" s="303">
        <f t="shared" si="8"/>
        <v>45</v>
      </c>
      <c r="D480" s="303">
        <f t="shared" si="8"/>
        <v>20.6</v>
      </c>
      <c r="E480" s="303">
        <f t="shared" si="8"/>
        <v>68.3</v>
      </c>
      <c r="F480" s="303">
        <f t="shared" si="8"/>
        <v>43.6</v>
      </c>
      <c r="G480" s="303">
        <f t="shared" si="8"/>
        <v>0</v>
      </c>
      <c r="H480" s="303">
        <f t="shared" si="8"/>
        <v>0</v>
      </c>
    </row>
    <row r="481" spans="1:8" ht="12.6" hidden="1" customHeight="1" outlineLevel="1" x14ac:dyDescent="0.2">
      <c r="A481" s="258" t="s">
        <v>4</v>
      </c>
      <c r="B481" s="322">
        <v>2001</v>
      </c>
      <c r="C481" s="303">
        <f t="shared" ref="C481:H485" si="9">MAX(C466,C471,C476)</f>
        <v>52.6</v>
      </c>
      <c r="D481" s="303">
        <f t="shared" si="9"/>
        <v>28.4</v>
      </c>
      <c r="E481" s="303">
        <f t="shared" si="9"/>
        <v>94.6</v>
      </c>
      <c r="F481" s="303">
        <f t="shared" si="9"/>
        <v>235</v>
      </c>
      <c r="G481" s="303">
        <f t="shared" si="9"/>
        <v>17783</v>
      </c>
      <c r="H481" s="303">
        <f t="shared" si="9"/>
        <v>6852.6</v>
      </c>
    </row>
    <row r="482" spans="1:8" ht="12.6" hidden="1" customHeight="1" outlineLevel="1" x14ac:dyDescent="0.2">
      <c r="A482" s="258" t="s">
        <v>4</v>
      </c>
      <c r="B482" s="322">
        <v>2002</v>
      </c>
      <c r="C482" s="303">
        <f t="shared" si="9"/>
        <v>52.5</v>
      </c>
      <c r="D482" s="303">
        <f t="shared" si="9"/>
        <v>28.4</v>
      </c>
      <c r="E482" s="303">
        <f t="shared" si="9"/>
        <v>96.7</v>
      </c>
      <c r="F482" s="303">
        <f t="shared" si="9"/>
        <v>230.8</v>
      </c>
      <c r="G482" s="303">
        <f t="shared" si="9"/>
        <v>15747.3</v>
      </c>
      <c r="H482" s="303">
        <f t="shared" si="9"/>
        <v>7145.2</v>
      </c>
    </row>
    <row r="483" spans="1:8" ht="12.6" hidden="1" customHeight="1" outlineLevel="1" x14ac:dyDescent="0.2">
      <c r="A483" s="258" t="s">
        <v>4</v>
      </c>
      <c r="B483" s="322">
        <v>2003</v>
      </c>
      <c r="C483" s="303">
        <f t="shared" si="9"/>
        <v>53.2</v>
      </c>
      <c r="D483" s="303">
        <f t="shared" si="9"/>
        <v>25.6</v>
      </c>
      <c r="E483" s="303">
        <f t="shared" si="9"/>
        <v>94.1</v>
      </c>
      <c r="F483" s="303">
        <f t="shared" si="9"/>
        <v>241.5</v>
      </c>
      <c r="G483" s="303">
        <f t="shared" si="9"/>
        <v>6214</v>
      </c>
      <c r="H483" s="303">
        <f t="shared" si="9"/>
        <v>4724.6000000000004</v>
      </c>
    </row>
    <row r="484" spans="1:8" ht="12.6" hidden="1" customHeight="1" outlineLevel="1" x14ac:dyDescent="0.2">
      <c r="A484" s="258" t="s">
        <v>4</v>
      </c>
      <c r="B484" s="322">
        <v>2004</v>
      </c>
      <c r="C484" s="303">
        <f t="shared" si="9"/>
        <v>53.5</v>
      </c>
      <c r="D484" s="303">
        <f t="shared" si="9"/>
        <v>25.4</v>
      </c>
      <c r="E484" s="303">
        <f t="shared" si="9"/>
        <v>95.3</v>
      </c>
      <c r="F484" s="303">
        <f t="shared" si="9"/>
        <v>259.7</v>
      </c>
      <c r="G484" s="303">
        <f t="shared" si="9"/>
        <v>17497.400000000001</v>
      </c>
      <c r="H484" s="303">
        <f t="shared" si="9"/>
        <v>2049.9</v>
      </c>
    </row>
    <row r="485" spans="1:8" ht="12.6" hidden="1" customHeight="1" outlineLevel="1" x14ac:dyDescent="0.2">
      <c r="A485" s="258" t="s">
        <v>4</v>
      </c>
      <c r="B485" s="322">
        <v>2005</v>
      </c>
      <c r="C485" s="303">
        <f t="shared" si="9"/>
        <v>54.5</v>
      </c>
      <c r="D485" s="303">
        <f t="shared" si="9"/>
        <v>27.3</v>
      </c>
      <c r="E485" s="303">
        <f t="shared" si="9"/>
        <v>88</v>
      </c>
      <c r="F485" s="303">
        <f t="shared" si="9"/>
        <v>353.8</v>
      </c>
      <c r="G485" s="303">
        <f t="shared" si="9"/>
        <v>0</v>
      </c>
      <c r="H485" s="303">
        <f t="shared" si="9"/>
        <v>0</v>
      </c>
    </row>
    <row r="486" spans="1:8" ht="12.6" hidden="1" customHeight="1" outlineLevel="1" x14ac:dyDescent="0.2"/>
    <row r="487" spans="1:8" ht="12.6" customHeight="1" collapsed="1" x14ac:dyDescent="0.2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10">
    <mergeCell ref="A4:A6"/>
    <mergeCell ref="B4:B6"/>
    <mergeCell ref="C5:E5"/>
    <mergeCell ref="F5:H5"/>
    <mergeCell ref="J5:L5"/>
    <mergeCell ref="M5:O5"/>
    <mergeCell ref="C6:E6"/>
    <mergeCell ref="F6:H6"/>
    <mergeCell ref="J6:L6"/>
    <mergeCell ref="M6:O6"/>
  </mergeCells>
  <hyperlinks>
    <hyperlink ref="H427" r:id="rId4" location="!/view/sk/VBD_SK_WIN/pl3004rr/v_pl3004rr_00_00_00_sk"/>
    <hyperlink ref="K2:L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pageOrder="overThenDown" orientation="portrait" r:id="rId5"/>
  <headerFooter alignWithMargins="0">
    <oddHeader>&amp;R&amp;8&amp;A</oddHeader>
    <oddFooter>&amp;R&amp;8&amp;P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10</vt:i4>
      </vt:variant>
    </vt:vector>
  </HeadingPairs>
  <TitlesOfParts>
    <vt:vector size="16" baseType="lpstr">
      <vt:lpstr>Obsah_Contents</vt:lpstr>
      <vt:lpstr>T11_1</vt:lpstr>
      <vt:lpstr>T11_2</vt:lpstr>
      <vt:lpstr>T11_3</vt:lpstr>
      <vt:lpstr>T11_4</vt:lpstr>
      <vt:lpstr>T11_5</vt:lpstr>
      <vt:lpstr>T11_1!Názvy_tlače</vt:lpstr>
      <vt:lpstr>T11_2!Názvy_tlače</vt:lpstr>
      <vt:lpstr>T11_3!Názvy_tlače</vt:lpstr>
      <vt:lpstr>T11_4!Názvy_tlače</vt:lpstr>
      <vt:lpstr>T11_5!Názvy_tlače</vt:lpstr>
      <vt:lpstr>T11_1!Oblasť_tlače</vt:lpstr>
      <vt:lpstr>T11_2!Oblasť_tlače</vt:lpstr>
      <vt:lpstr>T11_3!Oblasť_tlače</vt:lpstr>
      <vt:lpstr>T11_4!Oblasť_tlače</vt:lpstr>
      <vt:lpstr>T11_5!Oblasť_tlače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Rybanská Mária</dc:creator>
  <cp:lastModifiedBy>Čičváková Emília</cp:lastModifiedBy>
  <dcterms:created xsi:type="dcterms:W3CDTF">2023-12-05T09:33:53Z</dcterms:created>
  <dcterms:modified xsi:type="dcterms:W3CDTF">2024-03-26T09:53:36Z</dcterms:modified>
</cp:coreProperties>
</file>