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Tabuľky_spolu\"/>
    </mc:Choice>
  </mc:AlternateContent>
  <bookViews>
    <workbookView xWindow="0" yWindow="0" windowWidth="28800" windowHeight="13596" activeTab="1"/>
  </bookViews>
  <sheets>
    <sheet name="Obsah_Contents" sheetId="2" r:id="rId1"/>
    <sheet name="T4_1" sheetId="1" r:id="rId2"/>
    <sheet name="T4_2" sheetId="3" r:id="rId3"/>
  </sheets>
  <externalReferences>
    <externalReference r:id="rId4"/>
  </externalReferences>
  <definedNames>
    <definedName name="_xlnm._FilterDatabase" localSheetId="2" hidden="1">T4_2!$B$4:$H$72</definedName>
    <definedName name="aa" localSheetId="0">#REF!</definedName>
    <definedName name="aa" localSheetId="2">#REF!</definedName>
    <definedName name="aa">#REF!</definedName>
    <definedName name="_xlnm.Database" localSheetId="0">#REF!</definedName>
    <definedName name="_xlnm.Database" localSheetId="2">#REF!</definedName>
    <definedName name="_xlnm.Database">#REF!</definedName>
    <definedName name="_xlnm.Print_Titles" localSheetId="1">T4_1!$1:$7</definedName>
    <definedName name="_xlnm.Print_Titles" localSheetId="2">T4_2!$1:$5</definedName>
    <definedName name="_xlnm.Print_Area" localSheetId="1">T4_1!$A$1:$S$74</definedName>
    <definedName name="_xlnm.Print_Area" localSheetId="2">T4_2!$A$1:$H$72</definedName>
  </definedNames>
  <calcPr calcId="162913"/>
</workbook>
</file>

<file path=xl/calcChain.xml><?xml version="1.0" encoding="utf-8"?>
<calcChain xmlns="http://schemas.openxmlformats.org/spreadsheetml/2006/main">
  <c r="G94" i="3" l="1"/>
  <c r="D94" i="3"/>
  <c r="C94" i="3"/>
  <c r="B94" i="3"/>
  <c r="G93" i="3"/>
  <c r="D93" i="3"/>
  <c r="C93" i="3"/>
  <c r="B93" i="3"/>
  <c r="G92" i="3"/>
  <c r="D92" i="3"/>
  <c r="C92" i="3"/>
  <c r="B92" i="3"/>
  <c r="G91" i="3"/>
  <c r="D91" i="3"/>
  <c r="C91" i="3"/>
  <c r="B91" i="3"/>
  <c r="G90" i="3"/>
  <c r="D90" i="3"/>
  <c r="C90" i="3"/>
  <c r="B90" i="3"/>
  <c r="H87" i="3"/>
  <c r="G87" i="3"/>
  <c r="F87" i="3"/>
  <c r="E87" i="3"/>
  <c r="D87" i="3"/>
  <c r="C87" i="3"/>
  <c r="B87" i="3"/>
  <c r="H86" i="3"/>
  <c r="G86" i="3"/>
  <c r="F86" i="3"/>
  <c r="E86" i="3"/>
  <c r="D86" i="3"/>
  <c r="C86" i="3"/>
  <c r="B86" i="3"/>
  <c r="H85" i="3"/>
  <c r="G85" i="3"/>
  <c r="F85" i="3"/>
  <c r="E85" i="3"/>
  <c r="D85" i="3"/>
  <c r="C85" i="3"/>
  <c r="B85" i="3"/>
  <c r="H84" i="3"/>
  <c r="G84" i="3"/>
  <c r="F84" i="3"/>
  <c r="E84" i="3"/>
  <c r="D84" i="3"/>
  <c r="C84" i="3"/>
  <c r="B84" i="3"/>
  <c r="H83" i="3"/>
  <c r="G83" i="3"/>
  <c r="F83" i="3"/>
  <c r="E83" i="3"/>
  <c r="D83" i="3"/>
  <c r="C83" i="3"/>
  <c r="B83" i="3"/>
  <c r="H82" i="3"/>
  <c r="G82" i="3"/>
  <c r="F82" i="3"/>
  <c r="E82" i="3"/>
  <c r="D82" i="3"/>
  <c r="C82" i="3"/>
  <c r="B82" i="3"/>
  <c r="H81" i="3"/>
  <c r="G81" i="3"/>
  <c r="F81" i="3"/>
  <c r="E81" i="3"/>
  <c r="D81" i="3"/>
  <c r="C81" i="3"/>
  <c r="B81" i="3"/>
  <c r="H80" i="3"/>
  <c r="G80" i="3"/>
  <c r="F80" i="3"/>
  <c r="E80" i="3"/>
  <c r="D80" i="3"/>
  <c r="C80" i="3"/>
  <c r="B80" i="3"/>
  <c r="H79" i="3"/>
  <c r="G79" i="3"/>
  <c r="F79" i="3"/>
  <c r="E79" i="3"/>
  <c r="D79" i="3"/>
  <c r="C79" i="3"/>
  <c r="B79" i="3"/>
  <c r="H78" i="3"/>
  <c r="G78" i="3"/>
  <c r="F78" i="3"/>
  <c r="E78" i="3"/>
  <c r="D78" i="3"/>
  <c r="C78" i="3"/>
  <c r="B78" i="3"/>
  <c r="A91" i="3" l="1"/>
  <c r="Q72" i="1"/>
  <c r="Q71" i="1"/>
  <c r="Q67" i="1"/>
  <c r="Q66" i="1"/>
  <c r="Q57" i="1"/>
  <c r="Q56" i="1"/>
  <c r="Q52" i="1"/>
  <c r="Q51" i="1"/>
  <c r="Q42" i="1"/>
  <c r="Q41" i="1"/>
  <c r="Q37" i="1"/>
  <c r="Q36" i="1"/>
  <c r="Q32" i="1"/>
  <c r="Q31" i="1"/>
  <c r="Q22" i="1"/>
  <c r="Q21" i="1"/>
  <c r="Q17" i="1"/>
  <c r="Q16" i="1"/>
  <c r="Q12" i="1"/>
  <c r="Q11" i="1"/>
  <c r="H74" i="1" l="1"/>
  <c r="P74" i="1" s="1"/>
  <c r="Q89" i="1" l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</calcChain>
</file>

<file path=xl/sharedStrings.xml><?xml version="1.0" encoding="utf-8"?>
<sst xmlns="http://schemas.openxmlformats.org/spreadsheetml/2006/main" count="567" uniqueCount="105">
  <si>
    <t>PRÍJMY A VÝDAVKY DOMÁCNOSTÍ</t>
  </si>
  <si>
    <t xml:space="preserve">SR / oblasť / kraj </t>
  </si>
  <si>
    <t>Rok</t>
  </si>
  <si>
    <t>Čisté peňažné výdavky</t>
  </si>
  <si>
    <t>Year</t>
  </si>
  <si>
    <t>alkoholické nápoje 
a tabak</t>
  </si>
  <si>
    <t>odievanie 
a obuv</t>
  </si>
  <si>
    <t>bývanie, voda, elektrina, plyn
 a iné palivá</t>
  </si>
  <si>
    <t>nábytok, bytové vybavenie
a bežná údržba bytu</t>
  </si>
  <si>
    <t>doprava</t>
  </si>
  <si>
    <t>pošta 
a teleko-munikácie</t>
  </si>
  <si>
    <t>rekreácia a kultúra</t>
  </si>
  <si>
    <t>vzdelávanie</t>
  </si>
  <si>
    <t>hotely, kaviarne a reštaurácie</t>
  </si>
  <si>
    <t xml:space="preserve"> rozličné tovary a služby</t>
  </si>
  <si>
    <t>Net money  expenditure</t>
  </si>
  <si>
    <t>Food and non-alcoholic beverages</t>
  </si>
  <si>
    <t>Alcoholic beverages and tobacco</t>
  </si>
  <si>
    <t>Clothing and  footwear</t>
  </si>
  <si>
    <t>Housing, water, electricity, gas and other fuels</t>
  </si>
  <si>
    <t>Furnishing, household equipment and routine maintenance of the house</t>
  </si>
  <si>
    <t>Health</t>
  </si>
  <si>
    <t>Transport</t>
  </si>
  <si>
    <t>Commu-nications</t>
  </si>
  <si>
    <t>Recreation and culture</t>
  </si>
  <si>
    <t>Education</t>
  </si>
  <si>
    <t>Hotels, cafes and restaurants</t>
  </si>
  <si>
    <t>Miscella-
neous goods and services</t>
  </si>
  <si>
    <t>Bratislavský kraj</t>
  </si>
  <si>
    <t xml:space="preserve">  Bratislavský kraj</t>
  </si>
  <si>
    <t>Západné Slovensko</t>
  </si>
  <si>
    <t xml:space="preserve">  Trnavský kraj</t>
  </si>
  <si>
    <t xml:space="preserve">  Trenčiansky kraj</t>
  </si>
  <si>
    <t xml:space="preserve">  Nitriansky kraj</t>
  </si>
  <si>
    <t>Stredné Slovensko</t>
  </si>
  <si>
    <t xml:space="preserve">  Žilinský kraj</t>
  </si>
  <si>
    <t xml:space="preserve">  Banskobystrický kraj</t>
  </si>
  <si>
    <t>Východné Slovensko</t>
  </si>
  <si>
    <t xml:space="preserve">  Prešovský kraj</t>
  </si>
  <si>
    <t xml:space="preserve">  Košický kraj</t>
  </si>
  <si>
    <t>kraje</t>
  </si>
  <si>
    <t>min</t>
  </si>
  <si>
    <t>max</t>
  </si>
  <si>
    <t xml:space="preserve">.  </t>
  </si>
  <si>
    <t>ostatné 
čisté 
výdavky</t>
  </si>
  <si>
    <t>Other
 net 
expenditure</t>
  </si>
  <si>
    <t>SR spolu</t>
  </si>
  <si>
    <t>EUR na osobu a mesiac</t>
  </si>
  <si>
    <t>2018</t>
  </si>
  <si>
    <t>2019</t>
  </si>
  <si>
    <t xml:space="preserve">zdroj / Source: ŠÚ SR, DATAcube. </t>
  </si>
  <si>
    <t>ps3002rr</t>
  </si>
  <si>
    <t>2020</t>
  </si>
  <si>
    <t>2021</t>
  </si>
  <si>
    <t>2022</t>
  </si>
  <si>
    <t>T 4-1. Peňažné príjmy a výdavky domácností (rodinné účty)</t>
  </si>
  <si>
    <t>Celkový disponibilný príjem domácnosti (zdroj EU SILC)</t>
  </si>
  <si>
    <t>Total household disposable income (source EU SILC)</t>
  </si>
  <si>
    <t>INCOME AND EXPENDITURE OF HOUSEHOLDS</t>
  </si>
  <si>
    <t>EUR / Person / Month</t>
  </si>
  <si>
    <t>Kapitola</t>
  </si>
  <si>
    <t>Chapter</t>
  </si>
  <si>
    <t xml:space="preserve">PRÍJMY A VÝDAVKY DOMÁCNOSTÍ </t>
  </si>
  <si>
    <t xml:space="preserve">T 4-1. </t>
  </si>
  <si>
    <t xml:space="preserve">Peňažné príjmy a výdavky domácností  </t>
  </si>
  <si>
    <t>Money income and expenditure of households</t>
  </si>
  <si>
    <t>T 4-2.</t>
  </si>
  <si>
    <t xml:space="preserve">Vybrané štrukturálne indikátory založené na prierezovej zložke EU SILC  </t>
  </si>
  <si>
    <t>Selected structural indicators based  on the cross-sectional component of EU SILC</t>
  </si>
  <si>
    <t>T 4-2. Vybrané štrukturálne indikátory založené na prierezovej zložke EU SILC</t>
  </si>
  <si>
    <r>
      <t xml:space="preserve">           Selected </t>
    </r>
    <r>
      <rPr>
        <b/>
        <i/>
        <sz val="10"/>
        <rFont val="Arial Narrow"/>
        <family val="2"/>
        <charset val="238"/>
      </rPr>
      <t>structural</t>
    </r>
    <r>
      <rPr>
        <b/>
        <i/>
        <sz val="10"/>
        <color indexed="8"/>
        <rFont val="Arial Narrow"/>
        <family val="2"/>
      </rPr>
      <t xml:space="preserve"> indicators based on the cross-sectional component of EU SILC</t>
    </r>
  </si>
  <si>
    <r>
      <t xml:space="preserve">SR / oblasť / kraj
</t>
    </r>
    <r>
      <rPr>
        <i/>
        <sz val="8"/>
        <rFont val="Arial Narrow"/>
        <family val="2"/>
      </rPr>
      <t>SR / Area / Region</t>
    </r>
  </si>
  <si>
    <r>
      <t xml:space="preserve">Rok
</t>
    </r>
    <r>
      <rPr>
        <i/>
        <sz val="8"/>
        <rFont val="Arial Narrow"/>
        <family val="2"/>
      </rPr>
      <t>Year</t>
    </r>
  </si>
  <si>
    <t>Hospodáriace domácnosti</t>
  </si>
  <si>
    <t>Priemerný hrubý ekvivalentný príjem domácnosti
(Eur/mesiac)</t>
  </si>
  <si>
    <t>Priemerný disponibilný ekvivalentný príjem domácnosti
(Eur/mesiac)</t>
  </si>
  <si>
    <t>Osoby pod hranicou chudoby
- 60% mediánu</t>
  </si>
  <si>
    <t>Miera rizika chudoby
- 60% mediánu
(%)</t>
  </si>
  <si>
    <t>Households sharing of expenditures</t>
  </si>
  <si>
    <t>Average gross equivalised household income
(EUR per month)</t>
  </si>
  <si>
    <t>Average disposable equivalised household income
(EUR per month)</t>
  </si>
  <si>
    <t>Persons below at-risk-of poverty threshold
- 60% of median</t>
  </si>
  <si>
    <t>At-risk-of poverty rate
- 60% of median
(%)</t>
  </si>
  <si>
    <r>
      <t>SR spolu /</t>
    </r>
    <r>
      <rPr>
        <b/>
        <i/>
        <sz val="8"/>
        <rFont val="Arial Narrow"/>
        <family val="2"/>
      </rPr>
      <t xml:space="preserve"> SR in total</t>
    </r>
  </si>
  <si>
    <t xml:space="preserve">ps3801rr </t>
  </si>
  <si>
    <t xml:space="preserve">ps3805rr </t>
  </si>
  <si>
    <t>ps3810rr</t>
  </si>
  <si>
    <t>skuska</t>
  </si>
  <si>
    <t>SR / Area / Region</t>
  </si>
  <si>
    <t>Osoby v domácnostiach</t>
  </si>
  <si>
    <t xml:space="preserve">Persons in 
households
</t>
  </si>
  <si>
    <t>SR in total</t>
  </si>
  <si>
    <r>
      <t xml:space="preserve">zdroj / </t>
    </r>
    <r>
      <rPr>
        <i/>
        <sz val="8"/>
        <rFont val="Arial Narrow"/>
        <family val="2"/>
        <charset val="238"/>
      </rPr>
      <t>Source</t>
    </r>
    <r>
      <rPr>
        <sz val="8"/>
        <rFont val="Arial Narrow"/>
        <family val="2"/>
        <charset val="238"/>
      </rPr>
      <t xml:space="preserve">: ŠÚ SR, DATAcube. </t>
    </r>
  </si>
  <si>
    <t>Obsah</t>
  </si>
  <si>
    <t>Contents</t>
  </si>
  <si>
    <t xml:space="preserve"> </t>
  </si>
  <si>
    <t>Obsah / Contents</t>
  </si>
  <si>
    <t>SLOVENSKÁ REPUBLIKA - REGIONÁLNE ÚDAJE 2022</t>
  </si>
  <si>
    <t>SLOVAK REPUBLIC - REGIONAL DATA 2022</t>
  </si>
  <si>
    <t xml:space="preserve">          Money income and expenditure of households (Household Budget Surveys)</t>
  </si>
  <si>
    <t>zdravotníctvo</t>
  </si>
  <si>
    <t>potraviny a nealkoholické nápoje</t>
  </si>
  <si>
    <t>v tom / Of which:</t>
  </si>
  <si>
    <r>
      <t xml:space="preserve">v tom / </t>
    </r>
    <r>
      <rPr>
        <i/>
        <sz val="8"/>
        <color indexed="8"/>
        <rFont val="Arial Narrow"/>
        <family val="2"/>
      </rPr>
      <t>Of which:</t>
    </r>
  </si>
  <si>
    <r>
      <t xml:space="preserve">Pozn.: Rodinné účty zisťujú výdavky za mesiac a na rok sa prepočítavajú, zatiaľ čo príjmy sa zisťujú za celý rok. </t>
    </r>
    <r>
      <rPr>
        <i/>
        <sz val="8"/>
        <rFont val="Arial Narrow"/>
        <family val="2"/>
        <charset val="238"/>
      </rPr>
      <t xml:space="preserve">
           Family accounts show expenses per month and are converted to a year, while income is recorded for the whole year.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</si>
</sst>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E+00_)"/>
    <numFmt numFmtId="165" formatCode="#,##0.00_)"/>
    <numFmt numFmtId="166" formatCode="General_)"/>
    <numFmt numFmtId="167" formatCode="0.0"/>
    <numFmt numFmtId="168" formatCode="#,##0_)"/>
    <numFmt numFmtId="169" formatCode="#,##0.0___)"/>
  </numFmts>
  <fonts count="37" x14ac:knownFonts="1">
    <font>
      <sz val="10"/>
      <name val="Arial CE"/>
      <charset val="238"/>
    </font>
    <font>
      <sz val="10"/>
      <name val="Courier"/>
      <family val="1"/>
      <charset val="238"/>
    </font>
    <font>
      <b/>
      <sz val="10"/>
      <color indexed="8"/>
      <name val="Arial Narrow"/>
      <family val="2"/>
    </font>
    <font>
      <sz val="10"/>
      <name val="Arial CE"/>
      <charset val="238"/>
    </font>
    <font>
      <b/>
      <sz val="10"/>
      <name val="Arial Narrow"/>
      <family val="2"/>
    </font>
    <font>
      <b/>
      <i/>
      <sz val="10"/>
      <color indexed="8"/>
      <name val="Arial Narrow"/>
      <family val="2"/>
    </font>
    <font>
      <sz val="8"/>
      <color indexed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sz val="8"/>
      <color indexed="8"/>
      <name val="Arial Narrow"/>
      <family val="2"/>
    </font>
    <font>
      <sz val="7.5"/>
      <name val="Arial Narrow"/>
      <family val="2"/>
    </font>
    <font>
      <i/>
      <sz val="7.5"/>
      <name val="Arial Narrow"/>
      <family val="2"/>
    </font>
    <font>
      <b/>
      <sz val="8"/>
      <name val="Arial Narrow"/>
      <family val="2"/>
    </font>
    <font>
      <sz val="10"/>
      <name val="Arial CE"/>
    </font>
    <font>
      <b/>
      <sz val="8"/>
      <color indexed="8"/>
      <name val="Arial Narrow"/>
      <family val="2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i/>
      <sz val="7"/>
      <name val="Arial Narrow"/>
      <family val="2"/>
    </font>
    <font>
      <sz val="12"/>
      <name val="Times New Roman"/>
      <family val="1"/>
    </font>
    <font>
      <sz val="8"/>
      <color indexed="12"/>
      <name val="Arial Narrow"/>
      <family val="2"/>
    </font>
    <font>
      <sz val="8"/>
      <color indexed="10"/>
      <name val="Arial Narrow"/>
      <family val="2"/>
    </font>
    <font>
      <sz val="7"/>
      <name val="Arial Narrow"/>
      <family val="2"/>
    </font>
    <font>
      <sz val="7.5"/>
      <name val="Times New Roman CE"/>
      <family val="1"/>
      <charset val="238"/>
    </font>
    <font>
      <i/>
      <sz val="7.5"/>
      <name val="Arial Narrow"/>
      <family val="2"/>
      <charset val="238"/>
    </font>
    <font>
      <sz val="7"/>
      <color indexed="8"/>
      <name val="Arial Narrow"/>
      <family val="2"/>
    </font>
    <font>
      <u/>
      <sz val="10"/>
      <color indexed="12"/>
      <name val="Arial CE"/>
      <charset val="238"/>
    </font>
    <font>
      <u/>
      <sz val="8"/>
      <color indexed="12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i/>
      <sz val="10"/>
      <name val="Arial CE"/>
      <charset val="238"/>
    </font>
    <font>
      <b/>
      <i/>
      <sz val="10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name val="Arial Narrow"/>
      <family val="2"/>
    </font>
    <font>
      <b/>
      <i/>
      <sz val="8"/>
      <name val="Arial Narrow"/>
      <family val="2"/>
    </font>
    <font>
      <sz val="10"/>
      <name val="Times New Roman CE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i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 style="thin">
        <color indexed="22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/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22"/>
      </top>
      <bottom/>
      <diagonal/>
    </border>
    <border>
      <left/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/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indexed="22"/>
      </top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indexed="2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22"/>
      </bottom>
      <diagonal/>
    </border>
    <border>
      <left style="thin">
        <color theme="0" tint="-0.34998626667073579"/>
      </left>
      <right/>
      <top/>
      <bottom style="thin">
        <color indexed="22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24994659260841701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2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/>
      <top/>
      <bottom style="thin">
        <color indexed="22"/>
      </bottom>
      <diagonal/>
    </border>
  </borders>
  <cellStyleXfs count="13">
    <xf numFmtId="0" fontId="0" fillId="0" borderId="0"/>
    <xf numFmtId="40" fontId="13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" fillId="0" borderId="0"/>
    <xf numFmtId="164" fontId="1" fillId="0" borderId="0" applyFill="0"/>
    <xf numFmtId="0" fontId="3" fillId="0" borderId="0"/>
    <xf numFmtId="0" fontId="3" fillId="0" borderId="0"/>
    <xf numFmtId="166" fontId="1" fillId="0" borderId="0" applyFill="0"/>
    <xf numFmtId="0" fontId="13" fillId="0" borderId="0"/>
    <xf numFmtId="164" fontId="1" fillId="0" borderId="0" applyFill="0"/>
    <xf numFmtId="40" fontId="13" fillId="0" borderId="0" applyFont="0" applyFill="0" applyBorder="0" applyAlignment="0" applyProtection="0"/>
    <xf numFmtId="164" fontId="1" fillId="0" borderId="0" applyFill="0"/>
    <xf numFmtId="164" fontId="1" fillId="0" borderId="0" applyFill="0"/>
  </cellStyleXfs>
  <cellXfs count="364">
    <xf numFmtId="0" fontId="0" fillId="0" borderId="0" xfId="0"/>
    <xf numFmtId="1" fontId="2" fillId="0" borderId="0" xfId="9" applyNumberFormat="1" applyFont="1" applyFill="1" applyBorder="1" applyAlignment="1" applyProtection="1">
      <alignment horizontal="left"/>
      <protection locked="0"/>
    </xf>
    <xf numFmtId="1" fontId="4" fillId="0" borderId="0" xfId="6" applyNumberFormat="1" applyFont="1" applyFill="1" applyBorder="1" applyAlignment="1">
      <alignment horizontal="center"/>
    </xf>
    <xf numFmtId="1" fontId="2" fillId="0" borderId="0" xfId="9" quotePrefix="1" applyNumberFormat="1" applyFont="1" applyFill="1" applyBorder="1" applyAlignment="1" applyProtection="1">
      <alignment horizontal="left"/>
      <protection locked="0"/>
    </xf>
    <xf numFmtId="1" fontId="4" fillId="0" borderId="0" xfId="9" applyNumberFormat="1" applyFont="1" applyFill="1" applyBorder="1"/>
    <xf numFmtId="1" fontId="5" fillId="0" borderId="0" xfId="9" applyNumberFormat="1" applyFont="1" applyFill="1" applyBorder="1" applyAlignment="1" applyProtection="1">
      <alignment horizontal="right"/>
    </xf>
    <xf numFmtId="1" fontId="4" fillId="0" borderId="0" xfId="6" applyNumberFormat="1" applyFont="1" applyFill="1" applyBorder="1"/>
    <xf numFmtId="1" fontId="4" fillId="0" borderId="0" xfId="9" applyNumberFormat="1" applyFont="1" applyFill="1" applyBorder="1" applyAlignment="1">
      <alignment horizontal="center"/>
    </xf>
    <xf numFmtId="165" fontId="4" fillId="0" borderId="0" xfId="9" applyNumberFormat="1" applyFont="1" applyFill="1" applyBorder="1"/>
    <xf numFmtId="165" fontId="2" fillId="0" borderId="0" xfId="9" applyNumberFormat="1" applyFont="1" applyFill="1" applyBorder="1" applyProtection="1"/>
    <xf numFmtId="165" fontId="2" fillId="0" borderId="0" xfId="9" applyNumberFormat="1" applyFont="1" applyFill="1" applyBorder="1" applyAlignment="1" applyProtection="1">
      <alignment horizontal="left"/>
      <protection locked="0"/>
    </xf>
    <xf numFmtId="165" fontId="2" fillId="0" borderId="0" xfId="9" applyNumberFormat="1" applyFont="1" applyFill="1" applyBorder="1" applyAlignment="1" applyProtection="1">
      <alignment horizontal="right"/>
    </xf>
    <xf numFmtId="1" fontId="7" fillId="0" borderId="0" xfId="6" applyNumberFormat="1" applyFont="1" applyFill="1" applyBorder="1" applyAlignment="1">
      <alignment horizontal="center" vertical="center"/>
    </xf>
    <xf numFmtId="1" fontId="6" fillId="0" borderId="0" xfId="9" applyNumberFormat="1" applyFont="1" applyFill="1" applyBorder="1" applyAlignment="1" applyProtection="1">
      <alignment horizontal="center" vertical="center"/>
      <protection locked="0"/>
    </xf>
    <xf numFmtId="1" fontId="6" fillId="0" borderId="0" xfId="9" applyNumberFormat="1" applyFont="1" applyFill="1" applyBorder="1" applyAlignment="1" applyProtection="1">
      <alignment horizontal="left" vertical="center"/>
      <protection locked="0"/>
    </xf>
    <xf numFmtId="1" fontId="7" fillId="0" borderId="0" xfId="9" applyNumberFormat="1" applyFont="1" applyFill="1" applyBorder="1" applyAlignment="1">
      <alignment vertical="center"/>
    </xf>
    <xf numFmtId="1" fontId="8" fillId="0" borderId="0" xfId="9" applyNumberFormat="1" applyFont="1" applyFill="1" applyBorder="1" applyAlignment="1">
      <alignment horizontal="right" vertical="center"/>
    </xf>
    <xf numFmtId="1" fontId="7" fillId="0" borderId="0" xfId="9" applyNumberFormat="1" applyFont="1" applyFill="1" applyBorder="1" applyAlignment="1">
      <alignment horizontal="center" vertical="top"/>
    </xf>
    <xf numFmtId="1" fontId="7" fillId="0" borderId="0" xfId="9" applyNumberFormat="1" applyFont="1" applyFill="1" applyBorder="1" applyAlignment="1">
      <alignment horizontal="center" vertical="top" wrapText="1"/>
    </xf>
    <xf numFmtId="1" fontId="8" fillId="0" borderId="0" xfId="9" applyNumberFormat="1" applyFont="1" applyFill="1" applyBorder="1" applyAlignment="1">
      <alignment horizontal="center" vertical="top"/>
    </xf>
    <xf numFmtId="1" fontId="12" fillId="0" borderId="0" xfId="6" applyNumberFormat="1" applyFont="1" applyFill="1" applyBorder="1" applyAlignment="1">
      <alignment vertical="center"/>
    </xf>
    <xf numFmtId="166" fontId="12" fillId="3" borderId="3" xfId="5" applyNumberFormat="1" applyFont="1" applyFill="1" applyBorder="1" applyAlignment="1">
      <alignment horizontal="center" vertical="center"/>
    </xf>
    <xf numFmtId="165" fontId="12" fillId="3" borderId="14" xfId="1" applyNumberFormat="1" applyFont="1" applyFill="1" applyBorder="1" applyAlignment="1">
      <alignment vertical="center"/>
    </xf>
    <xf numFmtId="165" fontId="12" fillId="3" borderId="15" xfId="1" applyNumberFormat="1" applyFont="1" applyFill="1" applyBorder="1" applyAlignment="1">
      <alignment vertical="center"/>
    </xf>
    <xf numFmtId="165" fontId="12" fillId="3" borderId="16" xfId="1" applyNumberFormat="1" applyFont="1" applyFill="1" applyBorder="1" applyAlignment="1">
      <alignment vertical="center"/>
    </xf>
    <xf numFmtId="165" fontId="14" fillId="3" borderId="14" xfId="1" applyNumberFormat="1" applyFont="1" applyFill="1" applyBorder="1" applyAlignment="1" applyProtection="1">
      <alignment horizontal="right" vertical="center"/>
      <protection locked="0"/>
    </xf>
    <xf numFmtId="165" fontId="14" fillId="3" borderId="15" xfId="1" applyNumberFormat="1" applyFont="1" applyFill="1" applyBorder="1" applyAlignment="1" applyProtection="1">
      <alignment horizontal="right" vertical="center"/>
      <protection locked="0"/>
    </xf>
    <xf numFmtId="165" fontId="14" fillId="3" borderId="14" xfId="1" applyNumberFormat="1" applyFont="1" applyFill="1" applyBorder="1" applyAlignment="1">
      <alignment horizontal="right" vertical="center"/>
    </xf>
    <xf numFmtId="165" fontId="14" fillId="3" borderId="16" xfId="1" applyNumberFormat="1" applyFont="1" applyFill="1" applyBorder="1" applyAlignment="1">
      <alignment horizontal="right" vertical="center"/>
    </xf>
    <xf numFmtId="165" fontId="14" fillId="3" borderId="18" xfId="1" applyNumberFormat="1" applyFont="1" applyFill="1" applyBorder="1" applyAlignment="1" applyProtection="1">
      <alignment horizontal="right" vertical="center"/>
      <protection locked="0"/>
    </xf>
    <xf numFmtId="165" fontId="14" fillId="3" borderId="19" xfId="1" applyNumberFormat="1" applyFont="1" applyFill="1" applyBorder="1" applyAlignment="1" applyProtection="1">
      <alignment horizontal="right" vertical="center"/>
      <protection locked="0"/>
    </xf>
    <xf numFmtId="165" fontId="14" fillId="3" borderId="18" xfId="1" applyNumberFormat="1" applyFont="1" applyFill="1" applyBorder="1" applyAlignment="1">
      <alignment horizontal="right" vertical="center"/>
    </xf>
    <xf numFmtId="166" fontId="12" fillId="4" borderId="3" xfId="6" applyNumberFormat="1" applyFont="1" applyFill="1" applyBorder="1" applyAlignment="1">
      <alignment horizontal="center" vertical="center"/>
    </xf>
    <xf numFmtId="165" fontId="12" fillId="4" borderId="14" xfId="1" applyNumberFormat="1" applyFont="1" applyFill="1" applyBorder="1" applyAlignment="1">
      <alignment horizontal="right" vertical="center"/>
    </xf>
    <xf numFmtId="165" fontId="12" fillId="4" borderId="15" xfId="1" applyNumberFormat="1" applyFont="1" applyFill="1" applyBorder="1" applyAlignment="1">
      <alignment horizontal="right" vertical="center"/>
    </xf>
    <xf numFmtId="165" fontId="12" fillId="4" borderId="16" xfId="1" applyNumberFormat="1" applyFont="1" applyFill="1" applyBorder="1" applyAlignment="1">
      <alignment horizontal="right" vertical="center"/>
    </xf>
    <xf numFmtId="166" fontId="12" fillId="4" borderId="3" xfId="5" applyNumberFormat="1" applyFont="1" applyFill="1" applyBorder="1" applyAlignment="1">
      <alignment horizontal="center" vertical="center"/>
    </xf>
    <xf numFmtId="165" fontId="14" fillId="4" borderId="14" xfId="1" applyNumberFormat="1" applyFont="1" applyFill="1" applyBorder="1" applyAlignment="1" applyProtection="1">
      <alignment horizontal="right" vertical="center"/>
      <protection locked="0"/>
    </xf>
    <xf numFmtId="165" fontId="14" fillId="4" borderId="15" xfId="1" applyNumberFormat="1" applyFont="1" applyFill="1" applyBorder="1" applyAlignment="1" applyProtection="1">
      <alignment horizontal="right" vertical="center"/>
      <protection locked="0"/>
    </xf>
    <xf numFmtId="165" fontId="14" fillId="4" borderId="14" xfId="1" applyNumberFormat="1" applyFont="1" applyFill="1" applyBorder="1" applyAlignment="1">
      <alignment horizontal="right" vertical="center"/>
    </xf>
    <xf numFmtId="165" fontId="14" fillId="4" borderId="16" xfId="1" applyNumberFormat="1" applyFont="1" applyFill="1" applyBorder="1" applyAlignment="1">
      <alignment horizontal="right" vertical="center"/>
    </xf>
    <xf numFmtId="166" fontId="12" fillId="0" borderId="5" xfId="6" applyNumberFormat="1" applyFont="1" applyFill="1" applyBorder="1" applyAlignment="1">
      <alignment horizontal="center" vertical="center"/>
    </xf>
    <xf numFmtId="165" fontId="7" fillId="0" borderId="22" xfId="1" applyNumberFormat="1" applyFont="1" applyFill="1" applyBorder="1" applyAlignment="1">
      <alignment vertical="center"/>
    </xf>
    <xf numFmtId="165" fontId="7" fillId="0" borderId="23" xfId="1" applyNumberFormat="1" applyFont="1" applyFill="1" applyBorder="1" applyAlignment="1">
      <alignment vertical="center"/>
    </xf>
    <xf numFmtId="165" fontId="7" fillId="0" borderId="24" xfId="1" applyNumberFormat="1" applyFont="1" applyFill="1" applyBorder="1" applyAlignment="1">
      <alignment vertical="center"/>
    </xf>
    <xf numFmtId="1" fontId="7" fillId="0" borderId="0" xfId="6" applyNumberFormat="1" applyFont="1" applyFill="1" applyBorder="1" applyAlignment="1">
      <alignment vertical="center"/>
    </xf>
    <xf numFmtId="166" fontId="12" fillId="0" borderId="3" xfId="5" applyNumberFormat="1" applyFont="1" applyFill="1" applyBorder="1" applyAlignment="1">
      <alignment horizontal="center" vertical="center"/>
    </xf>
    <xf numFmtId="165" fontId="7" fillId="0" borderId="14" xfId="1" applyNumberFormat="1" applyFont="1" applyFill="1" applyBorder="1" applyAlignment="1">
      <alignment vertical="center"/>
    </xf>
    <xf numFmtId="165" fontId="7" fillId="0" borderId="15" xfId="1" applyNumberFormat="1" applyFont="1" applyFill="1" applyBorder="1" applyAlignment="1">
      <alignment vertical="center"/>
    </xf>
    <xf numFmtId="165" fontId="7" fillId="0" borderId="16" xfId="1" applyNumberFormat="1" applyFont="1" applyFill="1" applyBorder="1" applyAlignment="1">
      <alignment vertical="center"/>
    </xf>
    <xf numFmtId="165" fontId="12" fillId="4" borderId="26" xfId="1" applyNumberFormat="1" applyFont="1" applyFill="1" applyBorder="1" applyAlignment="1">
      <alignment horizontal="right" vertical="center"/>
    </xf>
    <xf numFmtId="165" fontId="12" fillId="4" borderId="27" xfId="1" applyNumberFormat="1" applyFont="1" applyFill="1" applyBorder="1" applyAlignment="1">
      <alignment horizontal="right" vertical="center"/>
    </xf>
    <xf numFmtId="165" fontId="12" fillId="4" borderId="28" xfId="1" applyNumberFormat="1" applyFont="1" applyFill="1" applyBorder="1" applyAlignment="1">
      <alignment horizontal="right" vertical="center"/>
    </xf>
    <xf numFmtId="165" fontId="14" fillId="4" borderId="18" xfId="1" applyNumberFormat="1" applyFont="1" applyFill="1" applyBorder="1" applyAlignment="1" applyProtection="1">
      <alignment horizontal="right" vertical="center"/>
      <protection locked="0"/>
    </xf>
    <xf numFmtId="165" fontId="14" fillId="4" borderId="19" xfId="1" applyNumberFormat="1" applyFont="1" applyFill="1" applyBorder="1" applyAlignment="1" applyProtection="1">
      <alignment horizontal="right" vertical="center"/>
      <protection locked="0"/>
    </xf>
    <xf numFmtId="165" fontId="14" fillId="4" borderId="18" xfId="1" applyNumberFormat="1" applyFont="1" applyFill="1" applyBorder="1" applyAlignment="1">
      <alignment horizontal="right" vertical="center"/>
    </xf>
    <xf numFmtId="165" fontId="14" fillId="4" borderId="20" xfId="1" applyNumberFormat="1" applyFont="1" applyFill="1" applyBorder="1" applyAlignment="1">
      <alignment horizontal="right" vertical="center"/>
    </xf>
    <xf numFmtId="166" fontId="12" fillId="0" borderId="3" xfId="6" applyNumberFormat="1" applyFont="1" applyFill="1" applyBorder="1" applyAlignment="1">
      <alignment horizontal="center" vertical="center"/>
    </xf>
    <xf numFmtId="1" fontId="17" fillId="0" borderId="0" xfId="9" applyNumberFormat="1" applyFont="1" applyFill="1" applyBorder="1" applyAlignment="1">
      <alignment horizontal="center"/>
    </xf>
    <xf numFmtId="1" fontId="17" fillId="0" borderId="0" xfId="9" applyNumberFormat="1" applyFont="1" applyFill="1" applyBorder="1"/>
    <xf numFmtId="164" fontId="18" fillId="0" borderId="0" xfId="9" applyFont="1" applyBorder="1" applyAlignment="1">
      <alignment horizontal="justify"/>
    </xf>
    <xf numFmtId="1" fontId="7" fillId="0" borderId="0" xfId="6" applyNumberFormat="1" applyFont="1" applyFill="1" applyBorder="1" applyAlignment="1">
      <alignment horizontal="center"/>
    </xf>
    <xf numFmtId="1" fontId="7" fillId="0" borderId="0" xfId="6" applyNumberFormat="1" applyFont="1" applyFill="1" applyBorder="1"/>
    <xf numFmtId="1" fontId="7" fillId="0" borderId="0" xfId="9" applyNumberFormat="1" applyFont="1" applyFill="1" applyBorder="1"/>
    <xf numFmtId="1" fontId="19" fillId="0" borderId="0" xfId="9" applyNumberFormat="1" applyFont="1" applyFill="1" applyBorder="1"/>
    <xf numFmtId="166" fontId="19" fillId="0" borderId="5" xfId="6" applyNumberFormat="1" applyFont="1" applyFill="1" applyBorder="1" applyAlignment="1">
      <alignment horizontal="center"/>
    </xf>
    <xf numFmtId="1" fontId="19" fillId="0" borderId="0" xfId="6" applyNumberFormat="1" applyFont="1" applyFill="1" applyBorder="1"/>
    <xf numFmtId="1" fontId="19" fillId="0" borderId="0" xfId="6" applyNumberFormat="1" applyFont="1" applyFill="1" applyBorder="1" applyAlignment="1">
      <alignment horizontal="center"/>
    </xf>
    <xf numFmtId="166" fontId="19" fillId="0" borderId="3" xfId="5" applyNumberFormat="1" applyFont="1" applyFill="1" applyBorder="1" applyAlignment="1">
      <alignment horizontal="center"/>
    </xf>
    <xf numFmtId="166" fontId="19" fillId="0" borderId="3" xfId="9" applyNumberFormat="1" applyFont="1" applyFill="1" applyBorder="1" applyAlignment="1" applyProtection="1">
      <alignment horizontal="center"/>
      <protection locked="0"/>
    </xf>
    <xf numFmtId="166" fontId="19" fillId="0" borderId="3" xfId="9" applyNumberFormat="1" applyFont="1" applyFill="1" applyBorder="1" applyAlignment="1">
      <alignment horizontal="center"/>
    </xf>
    <xf numFmtId="1" fontId="20" fillId="0" borderId="0" xfId="9" applyNumberFormat="1" applyFont="1" applyFill="1" applyBorder="1"/>
    <xf numFmtId="166" fontId="20" fillId="0" borderId="5" xfId="6" applyNumberFormat="1" applyFont="1" applyFill="1" applyBorder="1" applyAlignment="1">
      <alignment horizontal="center"/>
    </xf>
    <xf numFmtId="1" fontId="20" fillId="0" borderId="0" xfId="6" applyNumberFormat="1" applyFont="1" applyFill="1" applyBorder="1"/>
    <xf numFmtId="1" fontId="20" fillId="0" borderId="0" xfId="6" applyNumberFormat="1" applyFont="1" applyFill="1" applyBorder="1" applyAlignment="1">
      <alignment horizontal="center"/>
    </xf>
    <xf numFmtId="166" fontId="20" fillId="0" borderId="3" xfId="5" applyNumberFormat="1" applyFont="1" applyFill="1" applyBorder="1" applyAlignment="1">
      <alignment horizontal="center"/>
    </xf>
    <xf numFmtId="166" fontId="20" fillId="0" borderId="3" xfId="9" applyNumberFormat="1" applyFont="1" applyFill="1" applyBorder="1" applyAlignment="1" applyProtection="1">
      <alignment horizontal="center"/>
      <protection locked="0"/>
    </xf>
    <xf numFmtId="166" fontId="20" fillId="0" borderId="3" xfId="9" applyNumberFormat="1" applyFont="1" applyFill="1" applyBorder="1" applyAlignment="1">
      <alignment horizontal="center"/>
    </xf>
    <xf numFmtId="0" fontId="16" fillId="0" borderId="0" xfId="8" applyFont="1" applyBorder="1" applyAlignment="1">
      <alignment horizontal="left"/>
    </xf>
    <xf numFmtId="1" fontId="7" fillId="0" borderId="0" xfId="0" applyNumberFormat="1" applyFont="1" applyFill="1" applyBorder="1"/>
    <xf numFmtId="0" fontId="22" fillId="0" borderId="0" xfId="8" quotePrefix="1" applyFont="1" applyBorder="1" applyAlignment="1">
      <alignment horizontal="center" vertical="center"/>
    </xf>
    <xf numFmtId="0" fontId="22" fillId="0" borderId="0" xfId="8" quotePrefix="1" applyFont="1" applyBorder="1" applyAlignment="1">
      <alignment horizontal="left" vertical="center"/>
    </xf>
    <xf numFmtId="0" fontId="22" fillId="0" borderId="0" xfId="8" quotePrefix="1" applyFont="1" applyBorder="1" applyAlignment="1">
      <alignment horizontal="right" vertical="center"/>
    </xf>
    <xf numFmtId="1" fontId="11" fillId="0" borderId="0" xfId="0" applyNumberFormat="1" applyFont="1" applyFill="1" applyBorder="1" applyAlignment="1">
      <alignment vertical="center"/>
    </xf>
    <xf numFmtId="1" fontId="16" fillId="0" borderId="0" xfId="0" applyNumberFormat="1" applyFont="1" applyFill="1" applyBorder="1"/>
    <xf numFmtId="1" fontId="21" fillId="0" borderId="0" xfId="9" quotePrefix="1" applyNumberFormat="1" applyFont="1" applyFill="1" applyBorder="1" applyAlignment="1">
      <alignment horizontal="left"/>
    </xf>
    <xf numFmtId="1" fontId="24" fillId="0" borderId="0" xfId="9" applyNumberFormat="1" applyFont="1" applyFill="1" applyBorder="1" applyAlignment="1" applyProtection="1">
      <alignment horizontal="right"/>
      <protection locked="0"/>
    </xf>
    <xf numFmtId="1" fontId="21" fillId="0" borderId="0" xfId="9" applyNumberFormat="1" applyFont="1" applyFill="1" applyBorder="1" applyAlignment="1">
      <alignment horizontal="center"/>
    </xf>
    <xf numFmtId="1" fontId="21" fillId="0" borderId="0" xfId="9" applyNumberFormat="1" applyFont="1" applyFill="1" applyBorder="1"/>
    <xf numFmtId="0" fontId="26" fillId="0" borderId="0" xfId="2" quotePrefix="1" applyFont="1" applyBorder="1" applyAlignment="1" applyProtection="1">
      <alignment horizontal="right" vertical="center"/>
    </xf>
    <xf numFmtId="1" fontId="26" fillId="0" borderId="0" xfId="2" applyNumberFormat="1" applyFont="1" applyFill="1" applyBorder="1" applyAlignment="1" applyProtection="1">
      <alignment horizontal="center" vertical="center"/>
    </xf>
    <xf numFmtId="1" fontId="26" fillId="0" borderId="0" xfId="2" applyNumberFormat="1" applyFont="1" applyFill="1" applyBorder="1" applyAlignment="1" applyProtection="1">
      <alignment horizontal="right" vertical="center"/>
    </xf>
    <xf numFmtId="165" fontId="12" fillId="4" borderId="13" xfId="1" applyNumberFormat="1" applyFont="1" applyFill="1" applyBorder="1" applyAlignment="1">
      <alignment horizontal="center" vertical="center"/>
    </xf>
    <xf numFmtId="165" fontId="14" fillId="4" borderId="13" xfId="1" applyNumberFormat="1" applyFont="1" applyFill="1" applyBorder="1" applyAlignment="1" applyProtection="1">
      <alignment horizontal="center" vertical="center"/>
      <protection locked="0"/>
    </xf>
    <xf numFmtId="165" fontId="12" fillId="4" borderId="25" xfId="1" applyNumberFormat="1" applyFont="1" applyFill="1" applyBorder="1" applyAlignment="1">
      <alignment horizontal="center" vertical="center"/>
    </xf>
    <xf numFmtId="165" fontId="14" fillId="4" borderId="17" xfId="1" applyNumberFormat="1" applyFont="1" applyFill="1" applyBorder="1" applyAlignment="1" applyProtection="1">
      <alignment horizontal="center" vertical="center"/>
      <protection locked="0"/>
    </xf>
    <xf numFmtId="1" fontId="8" fillId="0" borderId="9" xfId="9" applyNumberFormat="1" applyFont="1" applyFill="1" applyBorder="1" applyAlignment="1">
      <alignment horizontal="center" vertical="top" wrapText="1"/>
    </xf>
    <xf numFmtId="1" fontId="9" fillId="0" borderId="9" xfId="9" applyNumberFormat="1" applyFont="1" applyFill="1" applyBorder="1" applyAlignment="1" applyProtection="1">
      <alignment horizontal="center" vertical="top" wrapText="1"/>
      <protection locked="0"/>
    </xf>
    <xf numFmtId="0" fontId="11" fillId="0" borderId="9" xfId="0" applyFont="1" applyBorder="1" applyAlignment="1" applyProtection="1">
      <alignment horizontal="center" vertical="top" wrapText="1"/>
    </xf>
    <xf numFmtId="0" fontId="11" fillId="0" borderId="3" xfId="0" quotePrefix="1" applyFont="1" applyBorder="1" applyAlignment="1" applyProtection="1">
      <alignment horizontal="center" vertical="top" wrapText="1"/>
    </xf>
    <xf numFmtId="0" fontId="11" fillId="0" borderId="9" xfId="0" quotePrefix="1" applyFont="1" applyBorder="1" applyAlignment="1" applyProtection="1">
      <alignment horizontal="center" vertical="top" wrapText="1"/>
    </xf>
    <xf numFmtId="0" fontId="23" fillId="0" borderId="9" xfId="0" applyFont="1" applyBorder="1" applyAlignment="1" applyProtection="1">
      <alignment horizontal="center" vertical="top" wrapText="1"/>
    </xf>
    <xf numFmtId="166" fontId="12" fillId="3" borderId="2" xfId="6" applyNumberFormat="1" applyFont="1" applyFill="1" applyBorder="1" applyAlignment="1">
      <alignment horizontal="center" vertical="center"/>
    </xf>
    <xf numFmtId="165" fontId="12" fillId="3" borderId="32" xfId="1" applyNumberFormat="1" applyFont="1" applyFill="1" applyBorder="1" applyAlignment="1">
      <alignment vertical="center"/>
    </xf>
    <xf numFmtId="165" fontId="12" fillId="3" borderId="33" xfId="1" applyNumberFormat="1" applyFont="1" applyFill="1" applyBorder="1" applyAlignment="1">
      <alignment vertical="center"/>
    </xf>
    <xf numFmtId="165" fontId="12" fillId="3" borderId="34" xfId="1" applyNumberFormat="1" applyFont="1" applyFill="1" applyBorder="1" applyAlignment="1">
      <alignment vertical="center"/>
    </xf>
    <xf numFmtId="0" fontId="12" fillId="3" borderId="31" xfId="1" applyNumberFormat="1" applyFont="1" applyFill="1" applyBorder="1" applyAlignment="1">
      <alignment horizontal="center" vertical="center"/>
    </xf>
    <xf numFmtId="0" fontId="12" fillId="3" borderId="13" xfId="1" applyNumberFormat="1" applyFont="1" applyFill="1" applyBorder="1" applyAlignment="1">
      <alignment horizontal="center" vertical="center"/>
    </xf>
    <xf numFmtId="0" fontId="14" fillId="3" borderId="13" xfId="1" applyNumberFormat="1" applyFont="1" applyFill="1" applyBorder="1" applyAlignment="1" applyProtection="1">
      <alignment horizontal="center" vertical="center"/>
      <protection locked="0"/>
    </xf>
    <xf numFmtId="0" fontId="14" fillId="3" borderId="17" xfId="1" applyNumberFormat="1" applyFont="1" applyFill="1" applyBorder="1" applyAlignment="1" applyProtection="1">
      <alignment horizontal="center" vertical="center"/>
      <protection locked="0"/>
    </xf>
    <xf numFmtId="0" fontId="12" fillId="4" borderId="13" xfId="1" applyNumberFormat="1" applyFont="1" applyFill="1" applyBorder="1" applyAlignment="1">
      <alignment horizontal="center" vertical="center"/>
    </xf>
    <xf numFmtId="0" fontId="14" fillId="4" borderId="13" xfId="1" applyNumberFormat="1" applyFont="1" applyFill="1" applyBorder="1" applyAlignment="1" applyProtection="1">
      <alignment horizontal="center" vertical="center"/>
      <protection locked="0"/>
    </xf>
    <xf numFmtId="0" fontId="7" fillId="0" borderId="21" xfId="1" applyNumberFormat="1" applyFont="1" applyFill="1" applyBorder="1" applyAlignment="1">
      <alignment horizontal="center" vertical="center"/>
    </xf>
    <xf numFmtId="0" fontId="7" fillId="0" borderId="13" xfId="1" applyNumberFormat="1" applyFont="1" applyFill="1" applyBorder="1" applyAlignment="1">
      <alignment horizontal="center" vertical="center"/>
    </xf>
    <xf numFmtId="1" fontId="5" fillId="0" borderId="0" xfId="9" applyNumberFormat="1" applyFont="1" applyFill="1" applyBorder="1" applyAlignment="1" applyProtection="1">
      <alignment horizontal="right"/>
      <protection locked="0"/>
    </xf>
    <xf numFmtId="165" fontId="27" fillId="0" borderId="0" xfId="9" applyNumberFormat="1" applyFont="1" applyFill="1" applyBorder="1" applyProtection="1"/>
    <xf numFmtId="166" fontId="9" fillId="0" borderId="0" xfId="7" applyFont="1" applyAlignment="1">
      <alignment horizontal="right" vertical="center"/>
    </xf>
    <xf numFmtId="0" fontId="10" fillId="0" borderId="1" xfId="0" applyFont="1" applyFill="1" applyBorder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28" fillId="0" borderId="0" xfId="0" applyFont="1"/>
    <xf numFmtId="0" fontId="0" fillId="0" borderId="0" xfId="0" applyFont="1"/>
    <xf numFmtId="0" fontId="28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8" fillId="0" borderId="0" xfId="0" applyFont="1" applyAlignment="1">
      <alignment horizontal="left"/>
    </xf>
    <xf numFmtId="1" fontId="2" fillId="0" borderId="0" xfId="11" quotePrefix="1" applyNumberFormat="1" applyFont="1" applyFill="1" applyBorder="1" applyAlignment="1" applyProtection="1">
      <alignment horizontal="left"/>
      <protection locked="0"/>
    </xf>
    <xf numFmtId="3" fontId="2" fillId="0" borderId="0" xfId="11" quotePrefix="1" applyNumberFormat="1" applyFont="1" applyFill="1" applyBorder="1" applyAlignment="1" applyProtection="1">
      <alignment horizontal="left"/>
      <protection locked="0"/>
    </xf>
    <xf numFmtId="4" fontId="2" fillId="0" borderId="0" xfId="11" quotePrefix="1" applyNumberFormat="1" applyFont="1" applyFill="1" applyBorder="1" applyAlignment="1" applyProtection="1">
      <alignment horizontal="left"/>
      <protection locked="0"/>
    </xf>
    <xf numFmtId="2" fontId="2" fillId="0" borderId="0" xfId="11" quotePrefix="1" applyNumberFormat="1" applyFont="1" applyFill="1" applyBorder="1" applyAlignment="1" applyProtection="1">
      <alignment horizontal="left"/>
      <protection locked="0"/>
    </xf>
    <xf numFmtId="3" fontId="5" fillId="0" borderId="0" xfId="9" applyNumberFormat="1" applyFont="1" applyFill="1" applyBorder="1" applyAlignment="1" applyProtection="1">
      <alignment horizontal="right"/>
    </xf>
    <xf numFmtId="167" fontId="29" fillId="0" borderId="0" xfId="11" quotePrefix="1" applyNumberFormat="1" applyFont="1" applyFill="1" applyBorder="1" applyAlignment="1" applyProtection="1">
      <alignment horizontal="right"/>
      <protection locked="0"/>
    </xf>
    <xf numFmtId="1" fontId="4" fillId="0" borderId="0" xfId="11" applyNumberFormat="1" applyFont="1" applyFill="1" applyBorder="1"/>
    <xf numFmtId="2" fontId="4" fillId="0" borderId="0" xfId="11" applyNumberFormat="1" applyFont="1" applyFill="1" applyBorder="1"/>
    <xf numFmtId="1" fontId="2" fillId="0" borderId="0" xfId="9" applyNumberFormat="1" applyFont="1" applyFill="1" applyBorder="1" applyAlignment="1" applyProtection="1">
      <alignment horizontal="center" wrapText="1"/>
      <protection locked="0"/>
    </xf>
    <xf numFmtId="1" fontId="2" fillId="0" borderId="0" xfId="9" applyNumberFormat="1" applyFont="1" applyFill="1" applyBorder="1" applyAlignment="1" applyProtection="1">
      <alignment horizontal="left" wrapText="1"/>
      <protection locked="0"/>
    </xf>
    <xf numFmtId="3" fontId="2" fillId="0" borderId="0" xfId="9" applyNumberFormat="1" applyFont="1" applyFill="1" applyBorder="1" applyAlignment="1" applyProtection="1">
      <alignment horizontal="left" wrapText="1"/>
      <protection locked="0"/>
    </xf>
    <xf numFmtId="4" fontId="2" fillId="0" borderId="0" xfId="9" applyNumberFormat="1" applyFont="1" applyFill="1" applyBorder="1" applyAlignment="1" applyProtection="1">
      <alignment horizontal="left" wrapText="1"/>
      <protection locked="0"/>
    </xf>
    <xf numFmtId="2" fontId="2" fillId="0" borderId="0" xfId="9" applyNumberFormat="1" applyFont="1" applyFill="1" applyBorder="1" applyAlignment="1" applyProtection="1">
      <alignment horizontal="left" wrapText="1"/>
      <protection locked="0"/>
    </xf>
    <xf numFmtId="167" fontId="2" fillId="0" borderId="0" xfId="9" applyNumberFormat="1" applyFont="1" applyFill="1" applyBorder="1" applyAlignment="1" applyProtection="1">
      <alignment horizontal="left" wrapText="1"/>
      <protection locked="0"/>
    </xf>
    <xf numFmtId="1" fontId="5" fillId="0" borderId="0" xfId="9" applyNumberFormat="1" applyFont="1" applyFill="1" applyBorder="1" applyAlignment="1" applyProtection="1">
      <alignment horizontal="left"/>
      <protection locked="0"/>
    </xf>
    <xf numFmtId="1" fontId="5" fillId="0" borderId="0" xfId="9" applyNumberFormat="1" applyFont="1" applyFill="1" applyBorder="1" applyAlignment="1" applyProtection="1">
      <alignment horizontal="center" wrapText="1"/>
      <protection locked="0"/>
    </xf>
    <xf numFmtId="1" fontId="5" fillId="0" borderId="0" xfId="9" applyNumberFormat="1" applyFont="1" applyFill="1" applyBorder="1" applyAlignment="1" applyProtection="1">
      <alignment horizontal="left" wrapText="1"/>
      <protection locked="0"/>
    </xf>
    <xf numFmtId="3" fontId="5" fillId="0" borderId="0" xfId="9" applyNumberFormat="1" applyFont="1" applyFill="1" applyBorder="1" applyAlignment="1" applyProtection="1">
      <alignment horizontal="left" wrapText="1"/>
      <protection locked="0"/>
    </xf>
    <xf numFmtId="4" fontId="5" fillId="0" borderId="0" xfId="9" applyNumberFormat="1" applyFont="1" applyFill="1" applyBorder="1" applyAlignment="1" applyProtection="1">
      <alignment horizontal="left" wrapText="1"/>
      <protection locked="0"/>
    </xf>
    <xf numFmtId="2" fontId="5" fillId="0" borderId="0" xfId="9" applyNumberFormat="1" applyFont="1" applyFill="1" applyBorder="1" applyAlignment="1" applyProtection="1">
      <alignment horizontal="left" wrapText="1"/>
      <protection locked="0"/>
    </xf>
    <xf numFmtId="167" fontId="5" fillId="0" borderId="0" xfId="9" applyNumberFormat="1" applyFont="1" applyFill="1" applyBorder="1" applyAlignment="1" applyProtection="1">
      <alignment horizontal="left" wrapText="1"/>
      <protection locked="0"/>
    </xf>
    <xf numFmtId="2" fontId="31" fillId="0" borderId="0" xfId="11" applyNumberFormat="1" applyFont="1" applyFill="1" applyBorder="1"/>
    <xf numFmtId="1" fontId="31" fillId="0" borderId="0" xfId="11" applyNumberFormat="1" applyFont="1" applyFill="1" applyBorder="1"/>
    <xf numFmtId="1" fontId="6" fillId="0" borderId="35" xfId="9" applyNumberFormat="1" applyFont="1" applyFill="1" applyBorder="1" applyAlignment="1" applyProtection="1">
      <alignment horizontal="center" vertical="top" wrapText="1"/>
      <protection locked="0"/>
    </xf>
    <xf numFmtId="3" fontId="6" fillId="0" borderId="8" xfId="9" applyNumberFormat="1" applyFont="1" applyFill="1" applyBorder="1" applyAlignment="1" applyProtection="1">
      <alignment horizontal="center" vertical="top" wrapText="1"/>
      <protection locked="0"/>
    </xf>
    <xf numFmtId="4" fontId="6" fillId="0" borderId="8" xfId="9" applyNumberFormat="1" applyFont="1" applyFill="1" applyBorder="1" applyAlignment="1" applyProtection="1">
      <alignment horizontal="center" vertical="top" wrapText="1"/>
      <protection locked="0"/>
    </xf>
    <xf numFmtId="2" fontId="6" fillId="0" borderId="8" xfId="9" applyNumberFormat="1" applyFont="1" applyFill="1" applyBorder="1" applyAlignment="1" applyProtection="1">
      <alignment horizontal="center" vertical="top" wrapText="1"/>
      <protection locked="0"/>
    </xf>
    <xf numFmtId="167" fontId="6" fillId="0" borderId="35" xfId="9" applyNumberFormat="1" applyFont="1" applyFill="1" applyBorder="1" applyAlignment="1" applyProtection="1">
      <alignment horizontal="center" vertical="top" wrapText="1"/>
      <protection locked="0"/>
    </xf>
    <xf numFmtId="1" fontId="7" fillId="0" borderId="0" xfId="4" applyNumberFormat="1" applyFont="1" applyFill="1" applyBorder="1" applyAlignment="1">
      <alignment horizontal="center" vertical="center"/>
    </xf>
    <xf numFmtId="1" fontId="6" fillId="0" borderId="0" xfId="9" applyNumberFormat="1" applyFont="1" applyFill="1" applyBorder="1" applyAlignment="1" applyProtection="1">
      <alignment horizontal="center" vertical="top" wrapText="1"/>
      <protection locked="0"/>
    </xf>
    <xf numFmtId="3" fontId="6" fillId="0" borderId="0" xfId="9" applyNumberFormat="1" applyFont="1" applyFill="1" applyBorder="1" applyAlignment="1" applyProtection="1">
      <alignment horizontal="center" vertical="top" wrapText="1"/>
      <protection locked="0"/>
    </xf>
    <xf numFmtId="4" fontId="6" fillId="0" borderId="0" xfId="9" applyNumberFormat="1" applyFont="1" applyFill="1" applyBorder="1" applyAlignment="1" applyProtection="1">
      <alignment horizontal="center" vertical="top" wrapText="1"/>
      <protection locked="0"/>
    </xf>
    <xf numFmtId="2" fontId="6" fillId="0" borderId="0" xfId="9" applyNumberFormat="1" applyFont="1" applyFill="1" applyBorder="1" applyAlignment="1" applyProtection="1">
      <alignment horizontal="center" vertical="top" wrapText="1"/>
      <protection locked="0"/>
    </xf>
    <xf numFmtId="167" fontId="6" fillId="0" borderId="0" xfId="9" applyNumberFormat="1" applyFont="1" applyFill="1" applyBorder="1" applyAlignment="1" applyProtection="1">
      <alignment horizontal="center" vertical="top" wrapText="1"/>
      <protection locked="0"/>
    </xf>
    <xf numFmtId="2" fontId="7" fillId="0" borderId="0" xfId="4" applyNumberFormat="1" applyFont="1" applyFill="1" applyBorder="1" applyAlignment="1">
      <alignment horizontal="center" vertical="center"/>
    </xf>
    <xf numFmtId="1" fontId="7" fillId="0" borderId="0" xfId="4" applyNumberFormat="1" applyFont="1" applyFill="1" applyBorder="1" applyAlignment="1">
      <alignment vertical="center"/>
    </xf>
    <xf numFmtId="1" fontId="9" fillId="0" borderId="38" xfId="9" applyNumberFormat="1" applyFont="1" applyFill="1" applyBorder="1" applyAlignment="1" applyProtection="1">
      <alignment horizontal="center" vertical="top" wrapText="1"/>
      <protection locked="0"/>
    </xf>
    <xf numFmtId="3" fontId="9" fillId="0" borderId="38" xfId="9" applyNumberFormat="1" applyFont="1" applyFill="1" applyBorder="1" applyAlignment="1" applyProtection="1">
      <alignment horizontal="center" vertical="top" wrapText="1"/>
      <protection locked="0"/>
    </xf>
    <xf numFmtId="4" fontId="9" fillId="0" borderId="38" xfId="9" applyNumberFormat="1" applyFont="1" applyFill="1" applyBorder="1" applyAlignment="1" applyProtection="1">
      <alignment horizontal="center" vertical="top" wrapText="1"/>
      <protection locked="0"/>
    </xf>
    <xf numFmtId="2" fontId="9" fillId="0" borderId="38" xfId="9" applyNumberFormat="1" applyFont="1" applyFill="1" applyBorder="1" applyAlignment="1" applyProtection="1">
      <alignment horizontal="center" vertical="top" wrapText="1"/>
      <protection locked="0"/>
    </xf>
    <xf numFmtId="3" fontId="9" fillId="0" borderId="37" xfId="9" applyNumberFormat="1" applyFont="1" applyFill="1" applyBorder="1" applyAlignment="1" applyProtection="1">
      <alignment horizontal="center" vertical="top" wrapText="1"/>
      <protection locked="0"/>
    </xf>
    <xf numFmtId="167" fontId="9" fillId="0" borderId="38" xfId="9" applyNumberFormat="1" applyFont="1" applyFill="1" applyBorder="1" applyAlignment="1" applyProtection="1">
      <alignment horizontal="center" vertical="top" wrapText="1"/>
      <protection locked="0"/>
    </xf>
    <xf numFmtId="1" fontId="9" fillId="0" borderId="0" xfId="9" applyNumberFormat="1" applyFont="1" applyFill="1" applyBorder="1" applyAlignment="1" applyProtection="1">
      <alignment horizontal="center" vertical="top" wrapText="1"/>
      <protection locked="0"/>
    </xf>
    <xf numFmtId="3" fontId="9" fillId="0" borderId="0" xfId="9" applyNumberFormat="1" applyFont="1" applyFill="1" applyBorder="1" applyAlignment="1" applyProtection="1">
      <alignment horizontal="center" vertical="top" wrapText="1"/>
      <protection locked="0"/>
    </xf>
    <xf numFmtId="4" fontId="9" fillId="0" borderId="0" xfId="9" applyNumberFormat="1" applyFont="1" applyFill="1" applyBorder="1" applyAlignment="1" applyProtection="1">
      <alignment horizontal="center" vertical="top" wrapText="1"/>
      <protection locked="0"/>
    </xf>
    <xf numFmtId="2" fontId="9" fillId="0" borderId="0" xfId="9" applyNumberFormat="1" applyFont="1" applyFill="1" applyBorder="1" applyAlignment="1" applyProtection="1">
      <alignment horizontal="center" vertical="top" wrapText="1"/>
      <protection locked="0"/>
    </xf>
    <xf numFmtId="167" fontId="9" fillId="0" borderId="0" xfId="9" applyNumberFormat="1" applyFont="1" applyFill="1" applyBorder="1" applyAlignment="1" applyProtection="1">
      <alignment horizontal="center" vertical="top" wrapText="1"/>
      <protection locked="0"/>
    </xf>
    <xf numFmtId="1" fontId="12" fillId="2" borderId="39" xfId="0" applyNumberFormat="1" applyFont="1" applyFill="1" applyBorder="1" applyAlignment="1">
      <alignment vertical="center"/>
    </xf>
    <xf numFmtId="168" fontId="12" fillId="3" borderId="40" xfId="10" applyNumberFormat="1" applyFont="1" applyFill="1" applyBorder="1" applyAlignment="1">
      <alignment horizontal="right" vertical="center"/>
    </xf>
    <xf numFmtId="168" fontId="12" fillId="3" borderId="41" xfId="10" applyNumberFormat="1" applyFont="1" applyFill="1" applyBorder="1" applyAlignment="1">
      <alignment horizontal="right" vertical="center"/>
    </xf>
    <xf numFmtId="4" fontId="12" fillId="3" borderId="41" xfId="10" applyNumberFormat="1" applyFont="1" applyFill="1" applyBorder="1" applyAlignment="1">
      <alignment horizontal="right" vertical="center"/>
    </xf>
    <xf numFmtId="165" fontId="12" fillId="3" borderId="41" xfId="10" applyNumberFormat="1" applyFont="1" applyFill="1" applyBorder="1" applyAlignment="1">
      <alignment horizontal="right" vertical="center"/>
    </xf>
    <xf numFmtId="3" fontId="12" fillId="3" borderId="41" xfId="10" applyNumberFormat="1" applyFont="1" applyFill="1" applyBorder="1" applyAlignment="1">
      <alignment horizontal="right" vertical="center"/>
    </xf>
    <xf numFmtId="169" fontId="12" fillId="3" borderId="42" xfId="10" applyNumberFormat="1" applyFont="1" applyFill="1" applyBorder="1" applyAlignment="1">
      <alignment horizontal="right" vertical="center"/>
    </xf>
    <xf numFmtId="168" fontId="12" fillId="0" borderId="0" xfId="10" applyNumberFormat="1" applyFont="1" applyFill="1" applyBorder="1" applyAlignment="1">
      <alignment horizontal="right" vertical="center"/>
    </xf>
    <xf numFmtId="4" fontId="12" fillId="0" borderId="0" xfId="10" applyNumberFormat="1" applyFont="1" applyFill="1" applyBorder="1" applyAlignment="1">
      <alignment horizontal="right" vertical="center"/>
    </xf>
    <xf numFmtId="165" fontId="12" fillId="0" borderId="0" xfId="10" applyNumberFormat="1" applyFont="1" applyFill="1" applyBorder="1" applyAlignment="1">
      <alignment horizontal="right" vertical="center"/>
    </xf>
    <xf numFmtId="169" fontId="12" fillId="0" borderId="0" xfId="10" applyNumberFormat="1" applyFont="1" applyFill="1" applyBorder="1" applyAlignment="1">
      <alignment horizontal="right" vertical="center"/>
    </xf>
    <xf numFmtId="2" fontId="12" fillId="0" borderId="0" xfId="6" applyNumberFormat="1" applyFont="1" applyFill="1" applyBorder="1" applyAlignment="1">
      <alignment vertical="center"/>
    </xf>
    <xf numFmtId="1" fontId="12" fillId="2" borderId="0" xfId="0" applyNumberFormat="1" applyFont="1" applyFill="1" applyBorder="1" applyAlignment="1">
      <alignment vertical="center"/>
    </xf>
    <xf numFmtId="168" fontId="12" fillId="3" borderId="13" xfId="10" applyNumberFormat="1" applyFont="1" applyFill="1" applyBorder="1" applyAlignment="1" applyProtection="1">
      <alignment horizontal="right" vertical="center"/>
      <protection locked="0"/>
    </xf>
    <xf numFmtId="168" fontId="12" fillId="3" borderId="14" xfId="10" applyNumberFormat="1" applyFont="1" applyFill="1" applyBorder="1" applyAlignment="1" applyProtection="1">
      <alignment horizontal="right" vertical="center"/>
      <protection locked="0"/>
    </xf>
    <xf numFmtId="4" fontId="12" fillId="3" borderId="14" xfId="10" applyNumberFormat="1" applyFont="1" applyFill="1" applyBorder="1" applyAlignment="1" applyProtection="1">
      <alignment horizontal="right" vertical="center"/>
      <protection locked="0"/>
    </xf>
    <xf numFmtId="165" fontId="12" fillId="3" borderId="14" xfId="10" applyNumberFormat="1" applyFont="1" applyFill="1" applyBorder="1" applyAlignment="1" applyProtection="1">
      <alignment horizontal="right" vertical="center"/>
      <protection locked="0"/>
    </xf>
    <xf numFmtId="3" fontId="12" fillId="3" borderId="14" xfId="10" applyNumberFormat="1" applyFont="1" applyFill="1" applyBorder="1" applyAlignment="1" applyProtection="1">
      <alignment horizontal="right" vertical="center"/>
      <protection locked="0"/>
    </xf>
    <xf numFmtId="169" fontId="12" fillId="3" borderId="43" xfId="10" applyNumberFormat="1" applyFont="1" applyFill="1" applyBorder="1" applyAlignment="1" applyProtection="1">
      <alignment horizontal="right" vertical="center"/>
      <protection locked="0"/>
    </xf>
    <xf numFmtId="168" fontId="12" fillId="0" borderId="0" xfId="10" applyNumberFormat="1" applyFont="1" applyFill="1" applyBorder="1" applyAlignment="1" applyProtection="1">
      <alignment horizontal="right" vertical="center"/>
      <protection locked="0"/>
    </xf>
    <xf numFmtId="4" fontId="12" fillId="0" borderId="0" xfId="10" applyNumberFormat="1" applyFont="1" applyFill="1" applyBorder="1" applyAlignment="1" applyProtection="1">
      <alignment horizontal="right" vertical="center"/>
      <protection locked="0"/>
    </xf>
    <xf numFmtId="165" fontId="12" fillId="0" borderId="0" xfId="10" applyNumberFormat="1" applyFont="1" applyFill="1" applyBorder="1" applyAlignment="1" applyProtection="1">
      <alignment horizontal="right" vertical="center"/>
      <protection locked="0"/>
    </xf>
    <xf numFmtId="169" fontId="12" fillId="0" borderId="0" xfId="10" applyNumberFormat="1" applyFont="1" applyFill="1" applyBorder="1" applyAlignment="1" applyProtection="1">
      <alignment horizontal="right" vertical="center"/>
      <protection locked="0"/>
    </xf>
    <xf numFmtId="166" fontId="14" fillId="3" borderId="3" xfId="12" applyNumberFormat="1" applyFont="1" applyFill="1" applyBorder="1" applyAlignment="1" applyProtection="1">
      <alignment horizontal="center" vertical="center"/>
      <protection locked="0"/>
    </xf>
    <xf numFmtId="166" fontId="14" fillId="3" borderId="0" xfId="12" applyNumberFormat="1" applyFont="1" applyFill="1" applyBorder="1" applyAlignment="1" applyProtection="1">
      <alignment horizontal="center" vertical="center"/>
      <protection locked="0"/>
    </xf>
    <xf numFmtId="168" fontId="12" fillId="3" borderId="15" xfId="10" applyNumberFormat="1" applyFont="1" applyFill="1" applyBorder="1" applyAlignment="1" applyProtection="1">
      <alignment horizontal="right" vertical="center"/>
      <protection locked="0"/>
    </xf>
    <xf numFmtId="1" fontId="12" fillId="2" borderId="44" xfId="0" applyNumberFormat="1" applyFont="1" applyFill="1" applyBorder="1" applyAlignment="1">
      <alignment vertical="center"/>
    </xf>
    <xf numFmtId="3" fontId="12" fillId="3" borderId="18" xfId="10" applyNumberFormat="1" applyFont="1" applyFill="1" applyBorder="1" applyAlignment="1" applyProtection="1">
      <alignment horizontal="right" vertical="center"/>
      <protection locked="0"/>
    </xf>
    <xf numFmtId="165" fontId="12" fillId="3" borderId="18" xfId="10" applyNumberFormat="1" applyFont="1" applyFill="1" applyBorder="1" applyAlignment="1" applyProtection="1">
      <alignment horizontal="right" vertical="center"/>
      <protection locked="0"/>
    </xf>
    <xf numFmtId="169" fontId="12" fillId="3" borderId="45" xfId="10" applyNumberFormat="1" applyFont="1" applyFill="1" applyBorder="1" applyAlignment="1" applyProtection="1">
      <alignment horizontal="right" vertical="center"/>
      <protection locked="0"/>
    </xf>
    <xf numFmtId="1" fontId="12" fillId="4" borderId="0" xfId="0" applyNumberFormat="1" applyFont="1" applyFill="1" applyBorder="1" applyAlignment="1">
      <alignment vertical="center"/>
    </xf>
    <xf numFmtId="168" fontId="12" fillId="4" borderId="13" xfId="10" applyNumberFormat="1" applyFont="1" applyFill="1" applyBorder="1" applyAlignment="1">
      <alignment horizontal="right" vertical="center"/>
    </xf>
    <xf numFmtId="168" fontId="12" fillId="4" borderId="14" xfId="10" applyNumberFormat="1" applyFont="1" applyFill="1" applyBorder="1" applyAlignment="1">
      <alignment horizontal="right" vertical="center"/>
    </xf>
    <xf numFmtId="4" fontId="12" fillId="4" borderId="14" xfId="10" applyNumberFormat="1" applyFont="1" applyFill="1" applyBorder="1" applyAlignment="1">
      <alignment horizontal="right" vertical="center"/>
    </xf>
    <xf numFmtId="165" fontId="12" fillId="4" borderId="14" xfId="10" applyNumberFormat="1" applyFont="1" applyFill="1" applyBorder="1" applyAlignment="1">
      <alignment horizontal="right" vertical="center"/>
    </xf>
    <xf numFmtId="3" fontId="12" fillId="4" borderId="14" xfId="10" applyNumberFormat="1" applyFont="1" applyFill="1" applyBorder="1" applyAlignment="1">
      <alignment horizontal="right" vertical="center"/>
    </xf>
    <xf numFmtId="169" fontId="12" fillId="4" borderId="43" xfId="10" applyNumberFormat="1" applyFont="1" applyFill="1" applyBorder="1" applyAlignment="1">
      <alignment horizontal="right" vertical="center"/>
    </xf>
    <xf numFmtId="166" fontId="14" fillId="4" borderId="3" xfId="12" applyNumberFormat="1" applyFont="1" applyFill="1" applyBorder="1" applyAlignment="1" applyProtection="1">
      <alignment horizontal="center" vertical="center"/>
      <protection locked="0"/>
    </xf>
    <xf numFmtId="166" fontId="12" fillId="4" borderId="3" xfId="12" applyNumberFormat="1" applyFont="1" applyFill="1" applyBorder="1" applyAlignment="1">
      <alignment horizontal="center" vertical="center"/>
    </xf>
    <xf numFmtId="1" fontId="12" fillId="0" borderId="39" xfId="0" applyNumberFormat="1" applyFont="1" applyFill="1" applyBorder="1" applyAlignment="1">
      <alignment vertical="center"/>
    </xf>
    <xf numFmtId="168" fontId="7" fillId="0" borderId="21" xfId="10" applyNumberFormat="1" applyFont="1" applyFill="1" applyBorder="1" applyAlignment="1">
      <alignment horizontal="right" vertical="center"/>
    </xf>
    <xf numFmtId="168" fontId="7" fillId="0" borderId="22" xfId="10" applyNumberFormat="1" applyFont="1" applyFill="1" applyBorder="1" applyAlignment="1">
      <alignment horizontal="right" vertical="center"/>
    </xf>
    <xf numFmtId="4" fontId="7" fillId="0" borderId="22" xfId="10" applyNumberFormat="1" applyFont="1" applyFill="1" applyBorder="1" applyAlignment="1">
      <alignment horizontal="right" vertical="center"/>
    </xf>
    <xf numFmtId="165" fontId="7" fillId="0" borderId="22" xfId="10" applyNumberFormat="1" applyFont="1" applyFill="1" applyBorder="1" applyAlignment="1">
      <alignment horizontal="right" vertical="center"/>
    </xf>
    <xf numFmtId="3" fontId="7" fillId="0" borderId="22" xfId="10" applyNumberFormat="1" applyFont="1" applyFill="1" applyBorder="1" applyAlignment="1">
      <alignment horizontal="right" vertical="center"/>
    </xf>
    <xf numFmtId="169" fontId="7" fillId="0" borderId="46" xfId="10" applyNumberFormat="1" applyFont="1" applyFill="1" applyBorder="1" applyAlignment="1">
      <alignment horizontal="right" vertical="center"/>
    </xf>
    <xf numFmtId="168" fontId="7" fillId="0" borderId="0" xfId="10" applyNumberFormat="1" applyFont="1" applyFill="1" applyBorder="1" applyAlignment="1">
      <alignment horizontal="right" vertical="center"/>
    </xf>
    <xf numFmtId="4" fontId="7" fillId="0" borderId="0" xfId="10" applyNumberFormat="1" applyFont="1" applyFill="1" applyBorder="1" applyAlignment="1">
      <alignment horizontal="right" vertical="center"/>
    </xf>
    <xf numFmtId="165" fontId="7" fillId="0" borderId="0" xfId="10" applyNumberFormat="1" applyFont="1" applyFill="1" applyBorder="1" applyAlignment="1">
      <alignment horizontal="right" vertical="center"/>
    </xf>
    <xf numFmtId="169" fontId="7" fillId="0" borderId="0" xfId="10" applyNumberFormat="1" applyFont="1" applyFill="1" applyBorder="1" applyAlignment="1">
      <alignment horizontal="right" vertical="center"/>
    </xf>
    <xf numFmtId="1" fontId="12" fillId="0" borderId="0" xfId="0" applyNumberFormat="1" applyFont="1" applyFill="1" applyBorder="1" applyAlignment="1">
      <alignment vertical="center"/>
    </xf>
    <xf numFmtId="168" fontId="7" fillId="0" borderId="13" xfId="10" applyNumberFormat="1" applyFont="1" applyFill="1" applyBorder="1" applyAlignment="1">
      <alignment horizontal="right" vertical="center"/>
    </xf>
    <xf numFmtId="168" fontId="7" fillId="0" borderId="14" xfId="10" applyNumberFormat="1" applyFont="1" applyFill="1" applyBorder="1" applyAlignment="1">
      <alignment horizontal="right" vertical="center"/>
    </xf>
    <xf numFmtId="4" fontId="7" fillId="0" borderId="14" xfId="10" applyNumberFormat="1" applyFont="1" applyFill="1" applyBorder="1" applyAlignment="1">
      <alignment horizontal="right" vertical="center"/>
    </xf>
    <xf numFmtId="165" fontId="7" fillId="0" borderId="14" xfId="10" applyNumberFormat="1" applyFont="1" applyFill="1" applyBorder="1" applyAlignment="1">
      <alignment horizontal="right" vertical="center"/>
    </xf>
    <xf numFmtId="3" fontId="7" fillId="0" borderId="14" xfId="10" applyNumberFormat="1" applyFont="1" applyFill="1" applyBorder="1" applyAlignment="1">
      <alignment horizontal="right" vertical="center"/>
    </xf>
    <xf numFmtId="169" fontId="7" fillId="0" borderId="43" xfId="10" applyNumberFormat="1" applyFont="1" applyFill="1" applyBorder="1" applyAlignment="1">
      <alignment horizontal="right" vertical="center"/>
    </xf>
    <xf numFmtId="166" fontId="14" fillId="0" borderId="3" xfId="12" applyNumberFormat="1" applyFont="1" applyFill="1" applyBorder="1" applyAlignment="1" applyProtection="1">
      <alignment horizontal="center" vertical="center"/>
      <protection locked="0"/>
    </xf>
    <xf numFmtId="166" fontId="12" fillId="0" borderId="3" xfId="12" applyNumberFormat="1" applyFont="1" applyFill="1" applyBorder="1" applyAlignment="1">
      <alignment horizontal="center" vertical="center"/>
    </xf>
    <xf numFmtId="168" fontId="7" fillId="0" borderId="47" xfId="10" applyNumberFormat="1" applyFont="1" applyFill="1" applyBorder="1" applyAlignment="1">
      <alignment horizontal="right" vertical="center"/>
    </xf>
    <xf numFmtId="168" fontId="7" fillId="0" borderId="48" xfId="10" applyNumberFormat="1" applyFont="1" applyFill="1" applyBorder="1" applyAlignment="1">
      <alignment horizontal="right" vertical="center"/>
    </xf>
    <xf numFmtId="4" fontId="7" fillId="0" borderId="48" xfId="10" applyNumberFormat="1" applyFont="1" applyFill="1" applyBorder="1" applyAlignment="1">
      <alignment horizontal="right" vertical="center"/>
    </xf>
    <xf numFmtId="165" fontId="7" fillId="0" borderId="48" xfId="10" applyNumberFormat="1" applyFont="1" applyFill="1" applyBorder="1" applyAlignment="1">
      <alignment horizontal="right" vertical="center"/>
    </xf>
    <xf numFmtId="3" fontId="7" fillId="0" borderId="48" xfId="10" applyNumberFormat="1" applyFont="1" applyFill="1" applyBorder="1" applyAlignment="1">
      <alignment horizontal="right" vertical="center"/>
    </xf>
    <xf numFmtId="169" fontId="7" fillId="0" borderId="49" xfId="10" applyNumberFormat="1" applyFont="1" applyFill="1" applyBorder="1" applyAlignment="1">
      <alignment horizontal="right" vertical="center"/>
    </xf>
    <xf numFmtId="1" fontId="12" fillId="4" borderId="39" xfId="0" applyNumberFormat="1" applyFont="1" applyFill="1" applyBorder="1" applyAlignment="1">
      <alignment vertical="center"/>
    </xf>
    <xf numFmtId="166" fontId="12" fillId="4" borderId="5" xfId="6" applyNumberFormat="1" applyFont="1" applyFill="1" applyBorder="1" applyAlignment="1">
      <alignment horizontal="center" vertical="center"/>
    </xf>
    <xf numFmtId="168" fontId="12" fillId="4" borderId="21" xfId="10" applyNumberFormat="1" applyFont="1" applyFill="1" applyBorder="1" applyAlignment="1">
      <alignment horizontal="right" vertical="center"/>
    </xf>
    <xf numFmtId="168" fontId="12" fillId="4" borderId="22" xfId="10" applyNumberFormat="1" applyFont="1" applyFill="1" applyBorder="1" applyAlignment="1">
      <alignment horizontal="right" vertical="center"/>
    </xf>
    <xf numFmtId="4" fontId="12" fillId="4" borderId="22" xfId="10" applyNumberFormat="1" applyFont="1" applyFill="1" applyBorder="1" applyAlignment="1">
      <alignment horizontal="right" vertical="center"/>
    </xf>
    <xf numFmtId="165" fontId="12" fillId="4" borderId="22" xfId="10" applyNumberFormat="1" applyFont="1" applyFill="1" applyBorder="1" applyAlignment="1">
      <alignment horizontal="right" vertical="center"/>
    </xf>
    <xf numFmtId="3" fontId="12" fillId="4" borderId="22" xfId="10" applyNumberFormat="1" applyFont="1" applyFill="1" applyBorder="1" applyAlignment="1">
      <alignment horizontal="right" vertical="center"/>
    </xf>
    <xf numFmtId="169" fontId="12" fillId="4" borderId="46" xfId="10" applyNumberFormat="1" applyFont="1" applyFill="1" applyBorder="1" applyAlignment="1">
      <alignment horizontal="right" vertical="center"/>
    </xf>
    <xf numFmtId="166" fontId="12" fillId="4" borderId="0" xfId="12" applyNumberFormat="1" applyFont="1" applyFill="1" applyBorder="1" applyAlignment="1">
      <alignment horizontal="center" vertical="center"/>
    </xf>
    <xf numFmtId="168" fontId="12" fillId="4" borderId="15" xfId="10" applyNumberFormat="1" applyFont="1" applyFill="1" applyBorder="1" applyAlignment="1">
      <alignment horizontal="right" vertical="center"/>
    </xf>
    <xf numFmtId="166" fontId="14" fillId="0" borderId="0" xfId="12" applyNumberFormat="1" applyFont="1" applyFill="1" applyBorder="1" applyAlignment="1" applyProtection="1">
      <alignment horizontal="center" vertical="center"/>
      <protection locked="0"/>
    </xf>
    <xf numFmtId="168" fontId="7" fillId="0" borderId="15" xfId="10" applyNumberFormat="1" applyFont="1" applyFill="1" applyBorder="1" applyAlignment="1">
      <alignment horizontal="right" vertical="center"/>
    </xf>
    <xf numFmtId="1" fontId="12" fillId="4" borderId="50" xfId="4" applyNumberFormat="1" applyFont="1" applyFill="1" applyBorder="1" applyAlignment="1">
      <alignment vertical="center"/>
    </xf>
    <xf numFmtId="1" fontId="12" fillId="4" borderId="0" xfId="4" applyNumberFormat="1" applyFont="1" applyFill="1" applyBorder="1" applyAlignment="1">
      <alignment vertical="center"/>
    </xf>
    <xf numFmtId="0" fontId="15" fillId="0" borderId="0" xfId="0" applyFont="1"/>
    <xf numFmtId="0" fontId="33" fillId="0" borderId="0" xfId="0" applyFont="1" applyAlignment="1">
      <alignment horizontal="center"/>
    </xf>
    <xf numFmtId="0" fontId="33" fillId="0" borderId="0" xfId="0" applyFont="1" applyBorder="1"/>
    <xf numFmtId="3" fontId="33" fillId="0" borderId="0" xfId="0" applyNumberFormat="1" applyFont="1" applyBorder="1"/>
    <xf numFmtId="4" fontId="33" fillId="0" borderId="0" xfId="0" applyNumberFormat="1" applyFont="1" applyBorder="1"/>
    <xf numFmtId="2" fontId="26" fillId="0" borderId="0" xfId="2" applyNumberFormat="1" applyFont="1" applyAlignment="1" applyProtection="1">
      <alignment horizontal="center"/>
    </xf>
    <xf numFmtId="167" fontId="26" fillId="0" borderId="0" xfId="2" applyNumberFormat="1" applyFont="1" applyAlignment="1" applyProtection="1">
      <alignment horizontal="center"/>
    </xf>
    <xf numFmtId="0" fontId="33" fillId="0" borderId="0" xfId="0" applyFont="1" applyFill="1" applyBorder="1"/>
    <xf numFmtId="3" fontId="33" fillId="0" borderId="0" xfId="0" applyNumberFormat="1" applyFont="1" applyFill="1" applyBorder="1"/>
    <xf numFmtId="4" fontId="33" fillId="0" borderId="0" xfId="0" applyNumberFormat="1" applyFont="1" applyFill="1" applyBorder="1"/>
    <xf numFmtId="2" fontId="33" fillId="0" borderId="0" xfId="0" applyNumberFormat="1" applyFont="1" applyFill="1" applyBorder="1"/>
    <xf numFmtId="167" fontId="33" fillId="0" borderId="0" xfId="0" applyNumberFormat="1" applyFont="1" applyFill="1" applyBorder="1"/>
    <xf numFmtId="1" fontId="33" fillId="0" borderId="0" xfId="0" applyNumberFormat="1" applyFont="1" applyFill="1" applyBorder="1"/>
    <xf numFmtId="1" fontId="7" fillId="0" borderId="0" xfId="12" applyNumberFormat="1" applyFont="1" applyFill="1" applyBorder="1"/>
    <xf numFmtId="3" fontId="7" fillId="0" borderId="0" xfId="6" applyNumberFormat="1" applyFont="1" applyFill="1" applyBorder="1"/>
    <xf numFmtId="4" fontId="7" fillId="0" borderId="0" xfId="6" applyNumberFormat="1" applyFont="1" applyFill="1" applyBorder="1"/>
    <xf numFmtId="2" fontId="7" fillId="0" borderId="0" xfId="6" applyNumberFormat="1" applyFont="1" applyFill="1" applyBorder="1" applyAlignment="1">
      <alignment vertical="center"/>
    </xf>
    <xf numFmtId="167" fontId="7" fillId="0" borderId="0" xfId="6" applyNumberFormat="1" applyFont="1" applyFill="1" applyBorder="1"/>
    <xf numFmtId="1" fontId="7" fillId="0" borderId="0" xfId="6" applyNumberFormat="1" applyFont="1" applyFill="1" applyBorder="1" applyAlignment="1"/>
    <xf numFmtId="2" fontId="7" fillId="0" borderId="0" xfId="6" applyNumberFormat="1" applyFont="1" applyFill="1" applyBorder="1"/>
    <xf numFmtId="2" fontId="7" fillId="0" borderId="0" xfId="6" applyNumberFormat="1" applyFont="1" applyFill="1" applyBorder="1" applyAlignment="1"/>
    <xf numFmtId="164" fontId="18" fillId="0" borderId="0" xfId="12" applyFont="1" applyAlignment="1">
      <alignment horizontal="justify"/>
    </xf>
    <xf numFmtId="1" fontId="19" fillId="0" borderId="0" xfId="12" applyNumberFormat="1" applyFont="1" applyFill="1" applyBorder="1"/>
    <xf numFmtId="3" fontId="19" fillId="0" borderId="0" xfId="6" applyNumberFormat="1" applyFont="1" applyFill="1" applyBorder="1"/>
    <xf numFmtId="167" fontId="19" fillId="0" borderId="0" xfId="6" applyNumberFormat="1" applyFont="1" applyFill="1" applyBorder="1"/>
    <xf numFmtId="1" fontId="19" fillId="0" borderId="0" xfId="6" applyNumberFormat="1" applyFont="1" applyFill="1" applyBorder="1" applyAlignment="1"/>
    <xf numFmtId="2" fontId="19" fillId="0" borderId="0" xfId="6" applyNumberFormat="1" applyFont="1" applyFill="1" applyBorder="1" applyAlignment="1"/>
    <xf numFmtId="1" fontId="20" fillId="0" borderId="0" xfId="12" applyNumberFormat="1" applyFont="1" applyFill="1" applyBorder="1"/>
    <xf numFmtId="3" fontId="20" fillId="0" borderId="0" xfId="6" applyNumberFormat="1" applyFont="1" applyFill="1" applyBorder="1"/>
    <xf numFmtId="167" fontId="20" fillId="0" borderId="0" xfId="6" applyNumberFormat="1" applyFont="1" applyFill="1" applyBorder="1"/>
    <xf numFmtId="1" fontId="20" fillId="0" borderId="0" xfId="6" applyNumberFormat="1" applyFont="1" applyFill="1" applyBorder="1" applyAlignment="1"/>
    <xf numFmtId="2" fontId="20" fillId="0" borderId="0" xfId="6" applyNumberFormat="1" applyFont="1" applyFill="1" applyBorder="1" applyAlignment="1"/>
    <xf numFmtId="167" fontId="7" fillId="0" borderId="0" xfId="12" applyNumberFormat="1" applyFont="1" applyFill="1" applyBorder="1" applyAlignment="1">
      <alignment horizontal="left"/>
    </xf>
    <xf numFmtId="166" fontId="7" fillId="0" borderId="5" xfId="6" applyNumberFormat="1" applyFont="1" applyFill="1" applyBorder="1" applyAlignment="1">
      <alignment horizontal="center"/>
    </xf>
    <xf numFmtId="0" fontId="10" fillId="0" borderId="30" xfId="0" applyFont="1" applyFill="1" applyBorder="1" applyAlignment="1" applyProtection="1">
      <alignment horizontal="center" vertical="top" wrapText="1"/>
    </xf>
    <xf numFmtId="0" fontId="11" fillId="0" borderId="4" xfId="0" applyFont="1" applyBorder="1" applyAlignment="1" applyProtection="1">
      <alignment horizontal="center" vertical="top" wrapText="1"/>
    </xf>
    <xf numFmtId="165" fontId="12" fillId="3" borderId="52" xfId="1" applyNumberFormat="1" applyFont="1" applyFill="1" applyBorder="1" applyAlignment="1">
      <alignment vertical="center"/>
    </xf>
    <xf numFmtId="165" fontId="12" fillId="3" borderId="43" xfId="1" applyNumberFormat="1" applyFont="1" applyFill="1" applyBorder="1" applyAlignment="1">
      <alignment vertical="center"/>
    </xf>
    <xf numFmtId="165" fontId="14" fillId="3" borderId="43" xfId="1" applyNumberFormat="1" applyFont="1" applyFill="1" applyBorder="1" applyAlignment="1" applyProtection="1">
      <alignment horizontal="right" vertical="center"/>
      <protection locked="0"/>
    </xf>
    <xf numFmtId="165" fontId="14" fillId="3" borderId="45" xfId="1" applyNumberFormat="1" applyFont="1" applyFill="1" applyBorder="1" applyAlignment="1" applyProtection="1">
      <alignment horizontal="right" vertical="center"/>
      <protection locked="0"/>
    </xf>
    <xf numFmtId="165" fontId="12" fillId="4" borderId="43" xfId="1" applyNumberFormat="1" applyFont="1" applyFill="1" applyBorder="1" applyAlignment="1">
      <alignment horizontal="right" vertical="center"/>
    </xf>
    <xf numFmtId="165" fontId="14" fillId="4" borderId="43" xfId="1" applyNumberFormat="1" applyFont="1" applyFill="1" applyBorder="1" applyAlignment="1" applyProtection="1">
      <alignment horizontal="right" vertical="center"/>
      <protection locked="0"/>
    </xf>
    <xf numFmtId="165" fontId="7" fillId="0" borderId="46" xfId="1" applyNumberFormat="1" applyFont="1" applyFill="1" applyBorder="1" applyAlignment="1">
      <alignment vertical="center"/>
    </xf>
    <xf numFmtId="165" fontId="7" fillId="0" borderId="43" xfId="1" applyNumberFormat="1" applyFont="1" applyFill="1" applyBorder="1" applyAlignment="1">
      <alignment vertical="center"/>
    </xf>
    <xf numFmtId="165" fontId="12" fillId="4" borderId="53" xfId="1" applyNumberFormat="1" applyFont="1" applyFill="1" applyBorder="1" applyAlignment="1">
      <alignment horizontal="right" vertical="center"/>
    </xf>
    <xf numFmtId="165" fontId="14" fillId="4" borderId="45" xfId="1" applyNumberFormat="1" applyFont="1" applyFill="1" applyBorder="1" applyAlignment="1" applyProtection="1">
      <alignment horizontal="right" vertical="center"/>
      <protection locked="0"/>
    </xf>
    <xf numFmtId="166" fontId="6" fillId="0" borderId="0" xfId="7" applyFont="1" applyBorder="1" applyAlignment="1">
      <alignment horizontal="left" vertical="center"/>
    </xf>
    <xf numFmtId="1" fontId="12" fillId="2" borderId="51" xfId="0" applyNumberFormat="1" applyFont="1" applyFill="1" applyBorder="1" applyAlignment="1">
      <alignment vertical="center"/>
    </xf>
    <xf numFmtId="1" fontId="12" fillId="2" borderId="55" xfId="0" applyNumberFormat="1" applyFont="1" applyFill="1" applyBorder="1" applyAlignment="1">
      <alignment vertical="center"/>
    </xf>
    <xf numFmtId="166" fontId="12" fillId="3" borderId="56" xfId="6" applyNumberFormat="1" applyFont="1" applyFill="1" applyBorder="1" applyAlignment="1">
      <alignment horizontal="center" vertical="center"/>
    </xf>
    <xf numFmtId="168" fontId="12" fillId="3" borderId="54" xfId="10" applyNumberFormat="1" applyFont="1" applyFill="1" applyBorder="1" applyAlignment="1" applyProtection="1">
      <alignment horizontal="right" vertical="center"/>
      <protection locked="0"/>
    </xf>
    <xf numFmtId="168" fontId="12" fillId="3" borderId="57" xfId="10" applyNumberFormat="1" applyFont="1" applyFill="1" applyBorder="1" applyAlignment="1" applyProtection="1">
      <alignment horizontal="right" vertical="center"/>
      <protection locked="0"/>
    </xf>
    <xf numFmtId="4" fontId="12" fillId="3" borderId="57" xfId="10" applyNumberFormat="1" applyFont="1" applyFill="1" applyBorder="1" applyAlignment="1" applyProtection="1">
      <alignment horizontal="right" vertical="center"/>
      <protection locked="0"/>
    </xf>
    <xf numFmtId="168" fontId="12" fillId="4" borderId="58" xfId="10" applyNumberFormat="1" applyFont="1" applyFill="1" applyBorder="1" applyAlignment="1">
      <alignment horizontal="right" vertical="center"/>
    </xf>
    <xf numFmtId="166" fontId="12" fillId="3" borderId="56" xfId="5" applyNumberFormat="1" applyFont="1" applyFill="1" applyBorder="1" applyAlignment="1">
      <alignment horizontal="center" vertical="center"/>
    </xf>
    <xf numFmtId="166" fontId="12" fillId="4" borderId="59" xfId="6" applyNumberFormat="1" applyFont="1" applyFill="1" applyBorder="1" applyAlignment="1">
      <alignment horizontal="center" vertical="center"/>
    </xf>
    <xf numFmtId="165" fontId="14" fillId="3" borderId="57" xfId="1" applyNumberFormat="1" applyFont="1" applyFill="1" applyBorder="1" applyAlignment="1">
      <alignment horizontal="right" vertical="center"/>
    </xf>
    <xf numFmtId="165" fontId="14" fillId="3" borderId="60" xfId="1" applyNumberFormat="1" applyFont="1" applyFill="1" applyBorder="1" applyAlignment="1">
      <alignment horizontal="right" vertical="center"/>
    </xf>
    <xf numFmtId="166" fontId="12" fillId="4" borderId="62" xfId="6" applyNumberFormat="1" applyFont="1" applyFill="1" applyBorder="1" applyAlignment="1">
      <alignment horizontal="center" vertical="center"/>
    </xf>
    <xf numFmtId="166" fontId="12" fillId="4" borderId="56" xfId="6" applyNumberFormat="1" applyFont="1" applyFill="1" applyBorder="1" applyAlignment="1">
      <alignment horizontal="center" vertical="center"/>
    </xf>
    <xf numFmtId="0" fontId="34" fillId="0" borderId="0" xfId="0" applyFont="1"/>
    <xf numFmtId="0" fontId="35" fillId="0" borderId="0" xfId="0" applyFont="1"/>
    <xf numFmtId="165" fontId="12" fillId="3" borderId="63" xfId="1" applyNumberFormat="1" applyFont="1" applyFill="1" applyBorder="1" applyAlignment="1">
      <alignment vertical="center"/>
    </xf>
    <xf numFmtId="165" fontId="12" fillId="3" borderId="64" xfId="1" applyNumberFormat="1" applyFont="1" applyFill="1" applyBorder="1" applyAlignment="1">
      <alignment vertical="center"/>
    </xf>
    <xf numFmtId="165" fontId="14" fillId="3" borderId="64" xfId="1" applyNumberFormat="1" applyFont="1" applyFill="1" applyBorder="1" applyAlignment="1" applyProtection="1">
      <alignment horizontal="right" vertical="center"/>
      <protection locked="0"/>
    </xf>
    <xf numFmtId="165" fontId="14" fillId="3" borderId="65" xfId="1" applyNumberFormat="1" applyFont="1" applyFill="1" applyBorder="1" applyAlignment="1" applyProtection="1">
      <alignment horizontal="right" vertical="center"/>
      <protection locked="0"/>
    </xf>
    <xf numFmtId="165" fontId="12" fillId="4" borderId="64" xfId="1" applyNumberFormat="1" applyFont="1" applyFill="1" applyBorder="1" applyAlignment="1">
      <alignment horizontal="right" vertical="center"/>
    </xf>
    <xf numFmtId="165" fontId="14" fillId="4" borderId="64" xfId="1" applyNumberFormat="1" applyFont="1" applyFill="1" applyBorder="1" applyAlignment="1" applyProtection="1">
      <alignment horizontal="right" vertical="center"/>
      <protection locked="0"/>
    </xf>
    <xf numFmtId="165" fontId="7" fillId="0" borderId="66" xfId="1" applyNumberFormat="1" applyFont="1" applyFill="1" applyBorder="1" applyAlignment="1">
      <alignment vertical="center"/>
    </xf>
    <xf numFmtId="165" fontId="7" fillId="0" borderId="64" xfId="1" applyNumberFormat="1" applyFont="1" applyFill="1" applyBorder="1" applyAlignment="1">
      <alignment vertical="center"/>
    </xf>
    <xf numFmtId="165" fontId="12" fillId="4" borderId="67" xfId="1" applyNumberFormat="1" applyFont="1" applyFill="1" applyBorder="1" applyAlignment="1">
      <alignment horizontal="right" vertical="center"/>
    </xf>
    <xf numFmtId="165" fontId="14" fillId="4" borderId="65" xfId="1" applyNumberFormat="1" applyFont="1" applyFill="1" applyBorder="1" applyAlignment="1" applyProtection="1">
      <alignment horizontal="right" vertical="center"/>
      <protection locked="0"/>
    </xf>
    <xf numFmtId="0" fontId="11" fillId="0" borderId="68" xfId="0" applyFont="1" applyBorder="1" applyAlignment="1" applyProtection="1">
      <alignment horizontal="center" vertical="top" wrapText="1"/>
    </xf>
    <xf numFmtId="166" fontId="12" fillId="0" borderId="56" xfId="6" applyNumberFormat="1" applyFont="1" applyFill="1" applyBorder="1" applyAlignment="1">
      <alignment horizontal="center" vertical="center"/>
    </xf>
    <xf numFmtId="166" fontId="12" fillId="0" borderId="59" xfId="6" applyNumberFormat="1" applyFont="1" applyFill="1" applyBorder="1" applyAlignment="1">
      <alignment horizontal="center" vertical="center"/>
    </xf>
    <xf numFmtId="1" fontId="36" fillId="2" borderId="51" xfId="0" applyNumberFormat="1" applyFont="1" applyFill="1" applyBorder="1" applyAlignment="1">
      <alignment vertical="center"/>
    </xf>
    <xf numFmtId="166" fontId="12" fillId="3" borderId="30" xfId="6" applyNumberFormat="1" applyFont="1" applyFill="1" applyBorder="1" applyAlignment="1">
      <alignment horizontal="center" vertical="center"/>
    </xf>
    <xf numFmtId="166" fontId="12" fillId="3" borderId="4" xfId="5" applyNumberFormat="1" applyFont="1" applyFill="1" applyBorder="1" applyAlignment="1">
      <alignment horizontal="center" vertical="center"/>
    </xf>
    <xf numFmtId="166" fontId="12" fillId="3" borderId="4" xfId="6" applyNumberFormat="1" applyFont="1" applyFill="1" applyBorder="1" applyAlignment="1">
      <alignment horizontal="center" vertical="center"/>
    </xf>
    <xf numFmtId="166" fontId="12" fillId="3" borderId="61" xfId="6" applyNumberFormat="1" applyFont="1" applyFill="1" applyBorder="1" applyAlignment="1">
      <alignment horizontal="center" vertical="center"/>
    </xf>
    <xf numFmtId="166" fontId="12" fillId="4" borderId="4" xfId="6" applyNumberFormat="1" applyFont="1" applyFill="1" applyBorder="1" applyAlignment="1">
      <alignment horizontal="center" vertical="center"/>
    </xf>
    <xf numFmtId="166" fontId="12" fillId="0" borderId="6" xfId="6" applyNumberFormat="1" applyFont="1" applyFill="1" applyBorder="1" applyAlignment="1">
      <alignment horizontal="center" vertical="center"/>
    </xf>
    <xf numFmtId="166" fontId="12" fillId="0" borderId="4" xfId="5" applyNumberFormat="1" applyFont="1" applyFill="1" applyBorder="1" applyAlignment="1">
      <alignment horizontal="center" vertical="center"/>
    </xf>
    <xf numFmtId="166" fontId="12" fillId="4" borderId="69" xfId="6" applyNumberFormat="1" applyFont="1" applyFill="1" applyBorder="1" applyAlignment="1">
      <alignment horizontal="center" vertical="center"/>
    </xf>
    <xf numFmtId="166" fontId="12" fillId="4" borderId="4" xfId="5" applyNumberFormat="1" applyFont="1" applyFill="1" applyBorder="1" applyAlignment="1">
      <alignment horizontal="center" vertical="center"/>
    </xf>
    <xf numFmtId="166" fontId="12" fillId="4" borderId="61" xfId="6" applyNumberFormat="1" applyFont="1" applyFill="1" applyBorder="1" applyAlignment="1">
      <alignment horizontal="center" vertical="center"/>
    </xf>
    <xf numFmtId="166" fontId="12" fillId="0" borderId="4" xfId="6" applyNumberFormat="1" applyFont="1" applyFill="1" applyBorder="1" applyAlignment="1">
      <alignment horizontal="center" vertical="center"/>
    </xf>
    <xf numFmtId="166" fontId="12" fillId="4" borderId="6" xfId="6" applyNumberFormat="1" applyFont="1" applyFill="1" applyBorder="1" applyAlignment="1">
      <alignment horizontal="center" vertical="center"/>
    </xf>
    <xf numFmtId="166" fontId="12" fillId="4" borderId="70" xfId="6" applyNumberFormat="1" applyFont="1" applyFill="1" applyBorder="1" applyAlignment="1">
      <alignment horizontal="center" vertical="center"/>
    </xf>
    <xf numFmtId="0" fontId="25" fillId="0" borderId="0" xfId="2" applyAlignment="1" applyProtection="1"/>
    <xf numFmtId="1" fontId="25" fillId="0" borderId="0" xfId="2" applyNumberFormat="1" applyFill="1" applyBorder="1" applyAlignment="1" applyProtection="1"/>
    <xf numFmtId="3" fontId="25" fillId="0" borderId="0" xfId="2" applyNumberFormat="1" applyFill="1" applyBorder="1" applyAlignment="1" applyProtection="1">
      <alignment horizontal="left"/>
      <protection locked="0"/>
    </xf>
    <xf numFmtId="0" fontId="28" fillId="0" borderId="0" xfId="0" applyFont="1" applyAlignment="1">
      <alignment horizontal="left"/>
    </xf>
    <xf numFmtId="1" fontId="7" fillId="0" borderId="10" xfId="9" applyNumberFormat="1" applyFont="1" applyFill="1" applyBorder="1" applyAlignment="1">
      <alignment horizontal="center" vertical="center" wrapText="1"/>
    </xf>
    <xf numFmtId="1" fontId="7" fillId="0" borderId="0" xfId="9" applyNumberFormat="1" applyFont="1" applyFill="1" applyBorder="1" applyAlignment="1">
      <alignment horizontal="center" vertical="center" wrapText="1"/>
    </xf>
    <xf numFmtId="1" fontId="7" fillId="0" borderId="0" xfId="9" applyNumberFormat="1" applyFont="1" applyFill="1" applyBorder="1" applyAlignment="1">
      <alignment horizontal="left" wrapText="1"/>
    </xf>
    <xf numFmtId="1" fontId="6" fillId="0" borderId="11" xfId="9" applyNumberFormat="1" applyFont="1" applyFill="1" applyBorder="1" applyAlignment="1" applyProtection="1">
      <alignment horizontal="center" vertical="top" wrapText="1"/>
      <protection locked="0"/>
    </xf>
    <xf numFmtId="1" fontId="6" fillId="0" borderId="12" xfId="9" applyNumberFormat="1" applyFont="1" applyFill="1" applyBorder="1" applyAlignment="1" applyProtection="1">
      <alignment horizontal="center" vertical="top" wrapText="1"/>
      <protection locked="0"/>
    </xf>
    <xf numFmtId="1" fontId="8" fillId="0" borderId="8" xfId="6" applyNumberFormat="1" applyFont="1" applyFill="1" applyBorder="1" applyAlignment="1">
      <alignment horizontal="center" vertical="center"/>
    </xf>
    <xf numFmtId="1" fontId="8" fillId="0" borderId="9" xfId="6" applyNumberFormat="1" applyFont="1" applyFill="1" applyBorder="1" applyAlignment="1">
      <alignment horizontal="center" vertical="center"/>
    </xf>
    <xf numFmtId="1" fontId="7" fillId="0" borderId="7" xfId="9" applyNumberFormat="1" applyFont="1" applyFill="1" applyBorder="1" applyAlignment="1">
      <alignment horizontal="center" vertical="center" wrapText="1"/>
    </xf>
    <xf numFmtId="1" fontId="7" fillId="0" borderId="3" xfId="9" applyNumberFormat="1" applyFont="1" applyFill="1" applyBorder="1" applyAlignment="1">
      <alignment horizontal="center" vertical="center" wrapText="1"/>
    </xf>
    <xf numFmtId="0" fontId="7" fillId="0" borderId="8" xfId="0" quotePrefix="1" applyFont="1" applyBorder="1" applyAlignment="1" applyProtection="1">
      <alignment horizontal="center" vertical="center" wrapText="1"/>
    </xf>
    <xf numFmtId="0" fontId="7" fillId="0" borderId="9" xfId="0" quotePrefix="1" applyFont="1" applyBorder="1" applyAlignment="1" applyProtection="1">
      <alignment horizontal="center" vertical="center" wrapText="1"/>
    </xf>
    <xf numFmtId="0" fontId="7" fillId="0" borderId="10" xfId="0" quotePrefix="1" applyFont="1" applyFill="1" applyBorder="1" applyAlignment="1" applyProtection="1">
      <alignment horizontal="center" vertical="center" wrapText="1"/>
    </xf>
    <xf numFmtId="0" fontId="7" fillId="0" borderId="3" xfId="0" quotePrefix="1" applyFont="1" applyFill="1" applyBorder="1" applyAlignment="1" applyProtection="1">
      <alignment horizontal="center" vertical="center" wrapText="1"/>
    </xf>
    <xf numFmtId="1" fontId="6" fillId="0" borderId="11" xfId="9" applyNumberFormat="1" applyFont="1" applyFill="1" applyBorder="1" applyAlignment="1" applyProtection="1">
      <alignment horizontal="center" vertical="top"/>
      <protection locked="0"/>
    </xf>
    <xf numFmtId="1" fontId="6" fillId="0" borderId="29" xfId="9" applyNumberFormat="1" applyFont="1" applyFill="1" applyBorder="1" applyAlignment="1" applyProtection="1">
      <alignment horizontal="center" vertical="top"/>
      <protection locked="0"/>
    </xf>
    <xf numFmtId="1" fontId="7" fillId="0" borderId="7" xfId="4" applyNumberFormat="1" applyFont="1" applyFill="1" applyBorder="1" applyAlignment="1">
      <alignment horizontal="center" vertical="center" wrapText="1"/>
    </xf>
    <xf numFmtId="1" fontId="7" fillId="0" borderId="36" xfId="4" applyNumberFormat="1" applyFont="1" applyFill="1" applyBorder="1" applyAlignment="1">
      <alignment horizontal="center" vertical="center" wrapText="1"/>
    </xf>
    <xf numFmtId="1" fontId="7" fillId="0" borderId="8" xfId="4" applyNumberFormat="1" applyFont="1" applyFill="1" applyBorder="1" applyAlignment="1">
      <alignment horizontal="center" vertical="center" wrapText="1"/>
    </xf>
    <xf numFmtId="1" fontId="7" fillId="0" borderId="37" xfId="4" applyNumberFormat="1" applyFont="1" applyFill="1" applyBorder="1" applyAlignment="1">
      <alignment horizontal="center" vertical="center" wrapText="1"/>
    </xf>
    <xf numFmtId="0" fontId="15" fillId="0" borderId="0" xfId="8" applyFont="1" applyBorder="1" applyAlignment="1">
      <alignment horizontal="left" vertical="center" wrapText="1"/>
    </xf>
  </cellXfs>
  <cellStyles count="13">
    <cellStyle name="čárky_BilEA vysl" xfId="10"/>
    <cellStyle name="čárky_ZamEkCinKR vysl" xfId="1"/>
    <cellStyle name="Hypertextové prepojenie" xfId="2" builtinId="8"/>
    <cellStyle name="Normal_List1" xfId="3"/>
    <cellStyle name="Normálna" xfId="0" builtinId="0"/>
    <cellStyle name="normální_2str okresy1" xfId="4"/>
    <cellStyle name="normální_Bil 2002" xfId="5"/>
    <cellStyle name="normální_Bil2001" xfId="6"/>
    <cellStyle name="normální_BilEA vysl" xfId="12"/>
    <cellStyle name="normální_EvNezam" xfId="11"/>
    <cellStyle name="normální_HDP.XLS" xfId="7"/>
    <cellStyle name="normální_Tab2" xfId="8"/>
    <cellStyle name="normální_ZamEkCinKR vysl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Users\voskar\Desktop\tabu&#318;ka%20T4-1_2022_testovacia_zv&#253;raz&#328;ova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-01"/>
    </sheetNames>
    <sheetDataSet>
      <sheetData sheetId="0">
        <row r="73">
          <cell r="H73" t="str">
            <v>ps3807rr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externalLinkPath" Target="file:///\\ke6371nb\Ro&#269;enka%20regi&#243;nov%20SR\Dokumenty\PUBLIK&#193;CIE\podklady\mazurova\Bil2001.xls" TargetMode="External"/><Relationship Id="rId7" Type="http://schemas.openxmlformats.org/officeDocument/2006/relationships/hyperlink" Target="http://datacube.statistics.sk/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6" Type="http://schemas.openxmlformats.org/officeDocument/2006/relationships/hyperlink" Target="http://datacube.statistics.sk/" TargetMode="External"/><Relationship Id="rId5" Type="http://schemas.openxmlformats.org/officeDocument/2006/relationships/hyperlink" Target="http://datacube.statistics.sk/" TargetMode="External"/><Relationship Id="rId4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C5" sqref="C5"/>
    </sheetView>
  </sheetViews>
  <sheetFormatPr defaultRowHeight="15" customHeight="1" x14ac:dyDescent="0.25"/>
  <cols>
    <col min="1" max="1" width="3.5546875" style="119" customWidth="1"/>
    <col min="2" max="2" width="6.44140625" customWidth="1"/>
    <col min="3" max="3" width="17.44140625" customWidth="1"/>
    <col min="4" max="4" width="22.5546875" customWidth="1"/>
    <col min="5" max="5" width="57.6640625" customWidth="1"/>
    <col min="6" max="6" width="3.5546875" style="119" customWidth="1"/>
    <col min="7" max="7" width="5.88671875" customWidth="1"/>
    <col min="8" max="256" width="22.5546875" customWidth="1"/>
  </cols>
  <sheetData>
    <row r="1" spans="1:9" ht="15" customHeight="1" x14ac:dyDescent="0.25">
      <c r="A1" s="311" t="s">
        <v>97</v>
      </c>
      <c r="E1" s="119"/>
      <c r="F1" s="312"/>
      <c r="G1" s="120"/>
      <c r="H1" s="120"/>
      <c r="I1" s="120"/>
    </row>
    <row r="2" spans="1:9" ht="15" customHeight="1" x14ac:dyDescent="0.25">
      <c r="A2" s="312" t="s">
        <v>98</v>
      </c>
      <c r="B2" s="120"/>
      <c r="C2" s="120"/>
      <c r="D2" s="120"/>
      <c r="E2" s="119"/>
      <c r="F2" s="312"/>
      <c r="G2" s="120"/>
      <c r="H2" s="120"/>
      <c r="I2" s="120"/>
    </row>
    <row r="3" spans="1:9" ht="15" customHeight="1" x14ac:dyDescent="0.25">
      <c r="A3" s="311"/>
      <c r="E3" s="119"/>
      <c r="F3" s="312"/>
      <c r="G3" s="120"/>
      <c r="H3" s="120"/>
      <c r="I3" s="120"/>
    </row>
    <row r="4" spans="1:9" ht="15" customHeight="1" x14ac:dyDescent="0.25">
      <c r="A4" s="121" t="s">
        <v>93</v>
      </c>
      <c r="F4" s="120"/>
      <c r="G4" s="120"/>
      <c r="H4" s="120"/>
      <c r="I4" s="120"/>
    </row>
    <row r="5" spans="1:9" ht="15" customHeight="1" x14ac:dyDescent="0.25">
      <c r="A5" s="343" t="s">
        <v>94</v>
      </c>
      <c r="B5" s="343"/>
      <c r="C5" s="121"/>
      <c r="F5" s="122"/>
      <c r="G5" s="120"/>
      <c r="H5" s="120"/>
      <c r="I5" s="120"/>
    </row>
    <row r="6" spans="1:9" ht="15" customHeight="1" x14ac:dyDescent="0.25">
      <c r="A6" s="123"/>
      <c r="B6" s="123"/>
      <c r="C6" s="121"/>
      <c r="F6" s="122"/>
      <c r="G6" s="120"/>
      <c r="H6" s="120"/>
      <c r="I6" s="120"/>
    </row>
    <row r="7" spans="1:9" ht="15" customHeight="1" x14ac:dyDescent="0.25">
      <c r="A7" s="123" t="s">
        <v>60</v>
      </c>
      <c r="F7" s="124"/>
      <c r="G7" s="120"/>
      <c r="H7" s="120"/>
      <c r="I7" s="120"/>
    </row>
    <row r="8" spans="1:9" ht="15" customHeight="1" x14ac:dyDescent="0.25">
      <c r="A8" s="124" t="s">
        <v>61</v>
      </c>
      <c r="F8" s="124"/>
      <c r="G8" s="120"/>
      <c r="H8" s="120"/>
      <c r="I8" s="120"/>
    </row>
    <row r="9" spans="1:9" ht="15" customHeight="1" x14ac:dyDescent="0.25">
      <c r="A9" s="119">
        <v>4</v>
      </c>
      <c r="B9" s="123" t="s">
        <v>62</v>
      </c>
      <c r="F9" s="122"/>
      <c r="G9" s="120"/>
      <c r="H9" s="120"/>
      <c r="I9" s="120"/>
    </row>
    <row r="10" spans="1:9" ht="15" customHeight="1" x14ac:dyDescent="0.25">
      <c r="A10" s="122">
        <v>4</v>
      </c>
      <c r="B10" s="120" t="s">
        <v>58</v>
      </c>
      <c r="C10" s="120"/>
      <c r="D10" s="120"/>
      <c r="F10" s="122"/>
      <c r="G10" s="120"/>
      <c r="H10" s="120"/>
      <c r="I10" s="120"/>
    </row>
    <row r="11" spans="1:9" ht="15" customHeight="1" x14ac:dyDescent="0.25">
      <c r="B11" s="340" t="s">
        <v>63</v>
      </c>
      <c r="C11" s="340" t="s">
        <v>64</v>
      </c>
      <c r="D11" s="340"/>
      <c r="F11" s="122"/>
      <c r="G11" s="120"/>
      <c r="H11" s="120"/>
      <c r="I11" s="120"/>
    </row>
    <row r="12" spans="1:9" ht="15" customHeight="1" x14ac:dyDescent="0.25">
      <c r="C12" s="120" t="s">
        <v>65</v>
      </c>
      <c r="D12" s="120"/>
      <c r="F12" s="122"/>
      <c r="G12" s="120"/>
      <c r="H12" s="120"/>
      <c r="I12" s="120"/>
    </row>
    <row r="13" spans="1:9" ht="15" customHeight="1" x14ac:dyDescent="0.25">
      <c r="B13" s="340" t="s">
        <v>66</v>
      </c>
      <c r="C13" s="340" t="s">
        <v>67</v>
      </c>
      <c r="D13" s="340"/>
      <c r="E13" s="340"/>
      <c r="F13" s="122"/>
      <c r="G13" s="120"/>
      <c r="H13" s="120"/>
      <c r="I13" s="120"/>
    </row>
    <row r="14" spans="1:9" ht="15" customHeight="1" x14ac:dyDescent="0.25">
      <c r="C14" s="120" t="s">
        <v>68</v>
      </c>
      <c r="D14" s="120"/>
    </row>
    <row r="21" spans="7:7" ht="15" customHeight="1" x14ac:dyDescent="0.25">
      <c r="G21" t="s">
        <v>95</v>
      </c>
    </row>
    <row r="33" spans="7:7" ht="15" customHeight="1" x14ac:dyDescent="0.25">
      <c r="G33" t="s">
        <v>95</v>
      </c>
    </row>
  </sheetData>
  <mergeCells count="1">
    <mergeCell ref="A5:B5"/>
  </mergeCells>
  <hyperlinks>
    <hyperlink ref="B11:D11" location="T4_1!A1" display="T 4-1. "/>
    <hyperlink ref="B13:E13" location="T4_2!A1" display="T 4-2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0"/>
  <sheetViews>
    <sheetView showGridLines="0" tabSelected="1" showOutlineSymbols="0" zoomScaleNormal="100" zoomScaleSheetLayoutView="100" workbookViewId="0">
      <pane xSplit="2" ySplit="7" topLeftCell="C65" activePane="bottomRight" state="frozen"/>
      <selection activeCell="C7" sqref="C7"/>
      <selection pane="topRight" activeCell="C7" sqref="C7"/>
      <selection pane="bottomLeft" activeCell="C7" sqref="C7"/>
      <selection pane="bottomRight" activeCell="D77" sqref="D77"/>
    </sheetView>
  </sheetViews>
  <sheetFormatPr defaultColWidth="10.33203125" defaultRowHeight="12.6" customHeight="1" outlineLevelRow="1" x14ac:dyDescent="0.2"/>
  <cols>
    <col min="1" max="1" width="15.88671875" style="63" customWidth="1"/>
    <col min="2" max="2" width="4.44140625" style="61" bestFit="1" customWidth="1"/>
    <col min="3" max="16" width="8.33203125" style="62" customWidth="1"/>
    <col min="17" max="17" width="12.6640625" style="62" customWidth="1"/>
    <col min="18" max="18" width="4.44140625" style="61" bestFit="1" customWidth="1"/>
    <col min="19" max="19" width="15.5546875" style="62" bestFit="1" customWidth="1"/>
    <col min="20" max="16384" width="10.33203125" style="62"/>
  </cols>
  <sheetData>
    <row r="1" spans="1:22" s="4" customFormat="1" ht="15" customHeight="1" x14ac:dyDescent="0.3">
      <c r="A1" s="1" t="s">
        <v>0</v>
      </c>
      <c r="B1" s="2"/>
      <c r="C1" s="3"/>
      <c r="D1" s="3"/>
      <c r="E1" s="3"/>
      <c r="F1" s="3"/>
      <c r="G1" s="3"/>
      <c r="I1" s="5"/>
      <c r="J1" s="1"/>
      <c r="K1" s="6"/>
      <c r="L1" s="3"/>
      <c r="M1" s="3"/>
      <c r="N1" s="3"/>
      <c r="O1" s="3"/>
      <c r="R1" s="7"/>
      <c r="S1" s="5" t="s">
        <v>58</v>
      </c>
    </row>
    <row r="2" spans="1:22" s="4" customFormat="1" ht="15" customHeight="1" collapsed="1" x14ac:dyDescent="0.3">
      <c r="A2" s="1" t="s">
        <v>55</v>
      </c>
      <c r="B2" s="2"/>
      <c r="C2" s="9"/>
      <c r="D2" s="9"/>
      <c r="E2" s="9"/>
      <c r="F2" s="9"/>
      <c r="G2" s="9"/>
      <c r="H2" s="9"/>
      <c r="I2" s="8"/>
      <c r="J2" s="1"/>
      <c r="K2" s="10"/>
      <c r="L2" s="10"/>
      <c r="M2" s="9"/>
      <c r="N2" s="9"/>
      <c r="O2" s="9"/>
      <c r="P2" s="11"/>
      <c r="R2" s="2"/>
      <c r="S2" s="114"/>
      <c r="V2" s="341" t="s">
        <v>96</v>
      </c>
    </row>
    <row r="3" spans="1:22" s="4" customFormat="1" ht="15" customHeight="1" x14ac:dyDescent="0.3">
      <c r="A3" s="139" t="s">
        <v>99</v>
      </c>
      <c r="B3" s="2"/>
      <c r="C3" s="9"/>
      <c r="D3" s="9"/>
      <c r="E3" s="9"/>
      <c r="F3" s="9"/>
      <c r="G3" s="9"/>
      <c r="H3" s="9"/>
      <c r="I3" s="8"/>
      <c r="J3" s="139"/>
      <c r="K3" s="10"/>
      <c r="L3" s="10"/>
      <c r="M3" s="9"/>
      <c r="N3" s="9"/>
      <c r="O3" s="9"/>
      <c r="P3" s="11"/>
      <c r="R3" s="2"/>
      <c r="S3" s="114"/>
      <c r="V3" s="341"/>
    </row>
    <row r="4" spans="1:22" s="15" customFormat="1" ht="12" customHeight="1" thickBot="1" x14ac:dyDescent="0.35">
      <c r="A4" s="297" t="s">
        <v>47</v>
      </c>
      <c r="B4" s="12"/>
      <c r="C4" s="13"/>
      <c r="D4" s="13"/>
      <c r="E4" s="13"/>
      <c r="F4" s="14"/>
      <c r="G4" s="14"/>
      <c r="H4" s="14"/>
      <c r="I4" s="116"/>
      <c r="J4" s="297"/>
      <c r="K4" s="14"/>
      <c r="L4" s="14"/>
      <c r="M4" s="13"/>
      <c r="N4" s="115"/>
      <c r="P4" s="16"/>
      <c r="R4" s="12"/>
      <c r="S4" s="116" t="s">
        <v>59</v>
      </c>
    </row>
    <row r="5" spans="1:22" s="17" customFormat="1" ht="12.6" customHeight="1" x14ac:dyDescent="0.25">
      <c r="A5" s="351" t="s">
        <v>1</v>
      </c>
      <c r="B5" s="351" t="s">
        <v>2</v>
      </c>
      <c r="C5" s="353" t="s">
        <v>56</v>
      </c>
      <c r="D5" s="355" t="s">
        <v>3</v>
      </c>
      <c r="E5" s="357" t="s">
        <v>102</v>
      </c>
      <c r="F5" s="357"/>
      <c r="G5" s="357"/>
      <c r="H5" s="357"/>
      <c r="I5" s="358"/>
      <c r="J5" s="347" t="s">
        <v>103</v>
      </c>
      <c r="K5" s="347"/>
      <c r="L5" s="347"/>
      <c r="M5" s="347"/>
      <c r="N5" s="347"/>
      <c r="O5" s="347"/>
      <c r="P5" s="347"/>
      <c r="Q5" s="348"/>
      <c r="R5" s="349" t="s">
        <v>4</v>
      </c>
      <c r="S5" s="344" t="s">
        <v>88</v>
      </c>
    </row>
    <row r="6" spans="1:22" s="18" customFormat="1" ht="63.75" customHeight="1" x14ac:dyDescent="0.25">
      <c r="A6" s="352"/>
      <c r="B6" s="352"/>
      <c r="C6" s="354"/>
      <c r="D6" s="356"/>
      <c r="E6" s="117" t="s">
        <v>101</v>
      </c>
      <c r="F6" s="117" t="s">
        <v>5</v>
      </c>
      <c r="G6" s="117" t="s">
        <v>6</v>
      </c>
      <c r="H6" s="285" t="s">
        <v>7</v>
      </c>
      <c r="I6" s="117" t="s">
        <v>8</v>
      </c>
      <c r="J6" s="118" t="s">
        <v>100</v>
      </c>
      <c r="K6" s="117" t="s">
        <v>9</v>
      </c>
      <c r="L6" s="117" t="s">
        <v>10</v>
      </c>
      <c r="M6" s="117" t="s">
        <v>11</v>
      </c>
      <c r="N6" s="117" t="s">
        <v>12</v>
      </c>
      <c r="O6" s="117" t="s">
        <v>13</v>
      </c>
      <c r="P6" s="117" t="s">
        <v>14</v>
      </c>
      <c r="Q6" s="117" t="s">
        <v>44</v>
      </c>
      <c r="R6" s="350"/>
      <c r="S6" s="345"/>
    </row>
    <row r="7" spans="1:22" s="19" customFormat="1" ht="77.25" customHeight="1" x14ac:dyDescent="0.25">
      <c r="A7" s="352"/>
      <c r="B7" s="352"/>
      <c r="C7" s="96" t="s">
        <v>57</v>
      </c>
      <c r="D7" s="97" t="s">
        <v>15</v>
      </c>
      <c r="E7" s="98" t="s">
        <v>16</v>
      </c>
      <c r="F7" s="98" t="s">
        <v>17</v>
      </c>
      <c r="G7" s="98" t="s">
        <v>18</v>
      </c>
      <c r="H7" s="286" t="s">
        <v>19</v>
      </c>
      <c r="I7" s="323" t="s">
        <v>20</v>
      </c>
      <c r="J7" s="99" t="s">
        <v>21</v>
      </c>
      <c r="K7" s="100" t="s">
        <v>22</v>
      </c>
      <c r="L7" s="98" t="s">
        <v>23</v>
      </c>
      <c r="M7" s="100" t="s">
        <v>24</v>
      </c>
      <c r="N7" s="100" t="s">
        <v>25</v>
      </c>
      <c r="O7" s="100" t="s">
        <v>26</v>
      </c>
      <c r="P7" s="98" t="s">
        <v>27</v>
      </c>
      <c r="Q7" s="101" t="s">
        <v>45</v>
      </c>
      <c r="R7" s="350"/>
      <c r="S7" s="345"/>
    </row>
    <row r="8" spans="1:22" s="20" customFormat="1" ht="12.6" customHeight="1" x14ac:dyDescent="0.25">
      <c r="A8" s="298" t="s">
        <v>46</v>
      </c>
      <c r="B8" s="102">
        <v>2018</v>
      </c>
      <c r="C8" s="106">
        <v>423</v>
      </c>
      <c r="D8" s="103">
        <v>374.08</v>
      </c>
      <c r="E8" s="103">
        <v>74.97</v>
      </c>
      <c r="F8" s="103">
        <v>10.11</v>
      </c>
      <c r="G8" s="103">
        <v>18.14</v>
      </c>
      <c r="H8" s="287">
        <v>65.989999999999995</v>
      </c>
      <c r="I8" s="313">
        <v>17.850000000000001</v>
      </c>
      <c r="J8" s="104">
        <v>11.01</v>
      </c>
      <c r="K8" s="103">
        <v>43.95</v>
      </c>
      <c r="L8" s="103">
        <v>17.61</v>
      </c>
      <c r="M8" s="103">
        <v>22.85</v>
      </c>
      <c r="N8" s="103">
        <v>2.58</v>
      </c>
      <c r="O8" s="103">
        <v>19.34</v>
      </c>
      <c r="P8" s="103">
        <v>24.8</v>
      </c>
      <c r="Q8" s="105">
        <v>44.88</v>
      </c>
      <c r="R8" s="327" t="s">
        <v>48</v>
      </c>
      <c r="S8" s="326" t="s">
        <v>91</v>
      </c>
    </row>
    <row r="9" spans="1:22" s="20" customFormat="1" ht="12.6" customHeight="1" x14ac:dyDescent="0.25">
      <c r="A9" s="184"/>
      <c r="B9" s="21" t="s">
        <v>49</v>
      </c>
      <c r="C9" s="107">
        <v>459</v>
      </c>
      <c r="D9" s="22">
        <v>385.72</v>
      </c>
      <c r="E9" s="22">
        <v>78.959999999999994</v>
      </c>
      <c r="F9" s="22">
        <v>10.29</v>
      </c>
      <c r="G9" s="22">
        <v>18.079999999999998</v>
      </c>
      <c r="H9" s="288">
        <v>70.27</v>
      </c>
      <c r="I9" s="314">
        <v>17.84</v>
      </c>
      <c r="J9" s="23">
        <v>11.56</v>
      </c>
      <c r="K9" s="22">
        <v>43.39</v>
      </c>
      <c r="L9" s="22">
        <v>17.68</v>
      </c>
      <c r="M9" s="22">
        <v>23.5</v>
      </c>
      <c r="N9" s="22">
        <v>2.59</v>
      </c>
      <c r="O9" s="22">
        <v>20.45</v>
      </c>
      <c r="P9" s="22">
        <v>26.31</v>
      </c>
      <c r="Q9" s="24">
        <v>44.8</v>
      </c>
      <c r="R9" s="328" t="s">
        <v>49</v>
      </c>
      <c r="S9" s="184"/>
    </row>
    <row r="10" spans="1:22" s="20" customFormat="1" ht="12.6" customHeight="1" x14ac:dyDescent="0.25">
      <c r="A10" s="184"/>
      <c r="B10" s="21" t="s">
        <v>52</v>
      </c>
      <c r="C10" s="108">
        <v>483</v>
      </c>
      <c r="D10" s="25">
        <v>354.53</v>
      </c>
      <c r="E10" s="25">
        <v>67.319999999999993</v>
      </c>
      <c r="F10" s="25">
        <v>9.68</v>
      </c>
      <c r="G10" s="25">
        <v>17.059999999999999</v>
      </c>
      <c r="H10" s="289">
        <v>66.849999999999994</v>
      </c>
      <c r="I10" s="315">
        <v>17.170000000000002</v>
      </c>
      <c r="J10" s="26">
        <v>10.08</v>
      </c>
      <c r="K10" s="25">
        <v>39.200000000000003</v>
      </c>
      <c r="L10" s="25">
        <v>17.61</v>
      </c>
      <c r="M10" s="27">
        <v>21.83</v>
      </c>
      <c r="N10" s="27">
        <v>2.4900000000000002</v>
      </c>
      <c r="O10" s="27">
        <v>16.66</v>
      </c>
      <c r="P10" s="27">
        <v>24.29</v>
      </c>
      <c r="Q10" s="28">
        <v>44.33</v>
      </c>
      <c r="R10" s="329" t="s">
        <v>52</v>
      </c>
      <c r="S10" s="184"/>
    </row>
    <row r="11" spans="1:22" s="20" customFormat="1" ht="12.6" customHeight="1" x14ac:dyDescent="0.25">
      <c r="A11" s="184"/>
      <c r="B11" s="21" t="s">
        <v>53</v>
      </c>
      <c r="C11" s="108">
        <v>472</v>
      </c>
      <c r="D11" s="25">
        <v>418.42</v>
      </c>
      <c r="E11" s="25">
        <v>81.67</v>
      </c>
      <c r="F11" s="25">
        <v>11.28</v>
      </c>
      <c r="G11" s="25">
        <v>14.76</v>
      </c>
      <c r="H11" s="289">
        <v>71.260000000000005</v>
      </c>
      <c r="I11" s="315">
        <v>21.18</v>
      </c>
      <c r="J11" s="26">
        <v>10.88</v>
      </c>
      <c r="K11" s="25">
        <v>37.33</v>
      </c>
      <c r="L11" s="25">
        <v>20.88</v>
      </c>
      <c r="M11" s="27">
        <v>16.71</v>
      </c>
      <c r="N11" s="27">
        <v>1.73</v>
      </c>
      <c r="O11" s="27">
        <v>23.46</v>
      </c>
      <c r="P11" s="27">
        <v>37.97</v>
      </c>
      <c r="Q11" s="28">
        <f>D11-SUM(E11:P11)</f>
        <v>69.31</v>
      </c>
      <c r="R11" s="328" t="s">
        <v>53</v>
      </c>
      <c r="S11" s="184"/>
    </row>
    <row r="12" spans="1:22" s="20" customFormat="1" ht="12.6" customHeight="1" x14ac:dyDescent="0.25">
      <c r="A12" s="198"/>
      <c r="B12" s="305" t="s">
        <v>54</v>
      </c>
      <c r="C12" s="109">
        <v>484</v>
      </c>
      <c r="D12" s="29">
        <v>464.48</v>
      </c>
      <c r="E12" s="29">
        <v>94.43</v>
      </c>
      <c r="F12" s="29">
        <v>11.92</v>
      </c>
      <c r="G12" s="29">
        <v>15.01</v>
      </c>
      <c r="H12" s="290">
        <v>86.47</v>
      </c>
      <c r="I12" s="316">
        <v>22.67</v>
      </c>
      <c r="J12" s="30">
        <v>10.66</v>
      </c>
      <c r="K12" s="29">
        <v>43.25</v>
      </c>
      <c r="L12" s="29">
        <v>22.71</v>
      </c>
      <c r="M12" s="31">
        <v>16.260000000000002</v>
      </c>
      <c r="N12" s="31">
        <v>1.7</v>
      </c>
      <c r="O12" s="31">
        <v>24.12</v>
      </c>
      <c r="P12" s="307">
        <v>40.85</v>
      </c>
      <c r="Q12" s="308">
        <f>D12-SUM(E12:P12)</f>
        <v>74.430000000000064</v>
      </c>
      <c r="R12" s="330" t="s">
        <v>54</v>
      </c>
      <c r="S12" s="198"/>
    </row>
    <row r="13" spans="1:22" s="20" customFormat="1" ht="12.6" customHeight="1" x14ac:dyDescent="0.25">
      <c r="A13" s="202" t="s">
        <v>28</v>
      </c>
      <c r="B13" s="32" t="s">
        <v>48</v>
      </c>
      <c r="C13" s="110">
        <v>514</v>
      </c>
      <c r="D13" s="33">
        <v>453.01</v>
      </c>
      <c r="E13" s="33">
        <v>77.400000000000006</v>
      </c>
      <c r="F13" s="33">
        <v>12.16</v>
      </c>
      <c r="G13" s="33">
        <v>22.58</v>
      </c>
      <c r="H13" s="291">
        <v>81.67</v>
      </c>
      <c r="I13" s="317">
        <v>21.71</v>
      </c>
      <c r="J13" s="34">
        <v>12.87</v>
      </c>
      <c r="K13" s="33">
        <v>46.94</v>
      </c>
      <c r="L13" s="33">
        <v>22.87</v>
      </c>
      <c r="M13" s="33">
        <v>31.73</v>
      </c>
      <c r="N13" s="33">
        <v>2.48</v>
      </c>
      <c r="O13" s="33">
        <v>24.93</v>
      </c>
      <c r="P13" s="33">
        <v>29.52</v>
      </c>
      <c r="Q13" s="35">
        <v>66.13</v>
      </c>
      <c r="R13" s="331" t="s">
        <v>48</v>
      </c>
      <c r="S13" s="202" t="s">
        <v>28</v>
      </c>
    </row>
    <row r="14" spans="1:22" s="20" customFormat="1" ht="12.6" customHeight="1" x14ac:dyDescent="0.25">
      <c r="A14" s="202"/>
      <c r="B14" s="36" t="s">
        <v>49</v>
      </c>
      <c r="C14" s="110">
        <v>563</v>
      </c>
      <c r="D14" s="33">
        <v>460.89</v>
      </c>
      <c r="E14" s="33">
        <v>80.05</v>
      </c>
      <c r="F14" s="33">
        <v>12.36</v>
      </c>
      <c r="G14" s="33">
        <v>22.84</v>
      </c>
      <c r="H14" s="291">
        <v>84.46</v>
      </c>
      <c r="I14" s="317">
        <v>21.16</v>
      </c>
      <c r="J14" s="34">
        <v>13.61</v>
      </c>
      <c r="K14" s="33">
        <v>44.39</v>
      </c>
      <c r="L14" s="33">
        <v>22.8</v>
      </c>
      <c r="M14" s="33">
        <v>32.21</v>
      </c>
      <c r="N14" s="33">
        <v>2.36</v>
      </c>
      <c r="O14" s="33">
        <v>25.99</v>
      </c>
      <c r="P14" s="33">
        <v>31.19</v>
      </c>
      <c r="Q14" s="35">
        <v>67.47</v>
      </c>
      <c r="R14" s="331" t="s">
        <v>49</v>
      </c>
      <c r="S14" s="202"/>
    </row>
    <row r="15" spans="1:22" s="20" customFormat="1" ht="12.6" customHeight="1" x14ac:dyDescent="0.25">
      <c r="A15" s="202"/>
      <c r="B15" s="32" t="s">
        <v>52</v>
      </c>
      <c r="C15" s="111">
        <v>579</v>
      </c>
      <c r="D15" s="37">
        <v>382.61</v>
      </c>
      <c r="E15" s="37">
        <v>80.959999999999994</v>
      </c>
      <c r="F15" s="37">
        <v>9.49</v>
      </c>
      <c r="G15" s="37">
        <v>16.62</v>
      </c>
      <c r="H15" s="292">
        <v>79.48</v>
      </c>
      <c r="I15" s="318">
        <v>18.2</v>
      </c>
      <c r="J15" s="38">
        <v>10.63</v>
      </c>
      <c r="K15" s="37">
        <v>30.41</v>
      </c>
      <c r="L15" s="37">
        <v>23.85</v>
      </c>
      <c r="M15" s="39">
        <v>15.51</v>
      </c>
      <c r="N15" s="39">
        <v>1.21</v>
      </c>
      <c r="O15" s="39">
        <v>29.91</v>
      </c>
      <c r="P15" s="39">
        <v>41.19</v>
      </c>
      <c r="Q15" s="39">
        <v>25.15</v>
      </c>
      <c r="R15" s="331" t="s">
        <v>52</v>
      </c>
      <c r="S15" s="202"/>
    </row>
    <row r="16" spans="1:22" s="20" customFormat="1" ht="12.6" customHeight="1" x14ac:dyDescent="0.25">
      <c r="A16" s="202"/>
      <c r="B16" s="36" t="s">
        <v>53</v>
      </c>
      <c r="C16" s="111">
        <v>556</v>
      </c>
      <c r="D16" s="33">
        <v>396.68</v>
      </c>
      <c r="E16" s="33">
        <v>83.63</v>
      </c>
      <c r="F16" s="33">
        <v>10.01</v>
      </c>
      <c r="G16" s="33">
        <v>16.82</v>
      </c>
      <c r="H16" s="291">
        <v>80.53</v>
      </c>
      <c r="I16" s="317">
        <v>18.8</v>
      </c>
      <c r="J16" s="34">
        <v>10.87</v>
      </c>
      <c r="K16" s="33">
        <v>32.83</v>
      </c>
      <c r="L16" s="33">
        <v>25.23</v>
      </c>
      <c r="M16" s="33">
        <v>16</v>
      </c>
      <c r="N16" s="33">
        <v>1.34</v>
      </c>
      <c r="O16" s="33">
        <v>32.32</v>
      </c>
      <c r="P16" s="33">
        <v>42.34</v>
      </c>
      <c r="Q16" s="39">
        <f>D16-SUM(E16:P16)</f>
        <v>25.95999999999998</v>
      </c>
      <c r="R16" s="331" t="s">
        <v>53</v>
      </c>
      <c r="S16" s="202"/>
    </row>
    <row r="17" spans="1:19" s="20" customFormat="1" ht="12.6" customHeight="1" x14ac:dyDescent="0.25">
      <c r="A17" s="202"/>
      <c r="B17" s="306" t="s">
        <v>54</v>
      </c>
      <c r="C17" s="111">
        <v>579</v>
      </c>
      <c r="D17" s="37">
        <v>437.05</v>
      </c>
      <c r="E17" s="37">
        <v>86.2</v>
      </c>
      <c r="F17" s="37">
        <v>10.26</v>
      </c>
      <c r="G17" s="37">
        <v>16.920000000000002</v>
      </c>
      <c r="H17" s="292">
        <v>98.02</v>
      </c>
      <c r="I17" s="318">
        <v>15.95</v>
      </c>
      <c r="J17" s="38">
        <v>9.33</v>
      </c>
      <c r="K17" s="37">
        <v>37.96</v>
      </c>
      <c r="L17" s="37">
        <v>29.08</v>
      </c>
      <c r="M17" s="39">
        <v>16.09</v>
      </c>
      <c r="N17" s="39">
        <v>1.02</v>
      </c>
      <c r="O17" s="39">
        <v>39.619999999999997</v>
      </c>
      <c r="P17" s="39">
        <v>46.66</v>
      </c>
      <c r="Q17" s="39">
        <f>D17-SUM(E17:P17)</f>
        <v>29.940000000000111</v>
      </c>
      <c r="R17" s="331" t="s">
        <v>54</v>
      </c>
      <c r="S17" s="202"/>
    </row>
    <row r="18" spans="1:19" s="45" customFormat="1" ht="12.6" customHeight="1" x14ac:dyDescent="0.25">
      <c r="A18" s="211" t="s">
        <v>29</v>
      </c>
      <c r="B18" s="41" t="s">
        <v>48</v>
      </c>
      <c r="C18" s="112">
        <v>514</v>
      </c>
      <c r="D18" s="42">
        <v>453.01</v>
      </c>
      <c r="E18" s="42">
        <v>77.400000000000006</v>
      </c>
      <c r="F18" s="42">
        <v>12.16</v>
      </c>
      <c r="G18" s="42">
        <v>22.58</v>
      </c>
      <c r="H18" s="293">
        <v>81.67</v>
      </c>
      <c r="I18" s="319">
        <v>21.71</v>
      </c>
      <c r="J18" s="43">
        <v>12.87</v>
      </c>
      <c r="K18" s="42">
        <v>46.94</v>
      </c>
      <c r="L18" s="42">
        <v>22.87</v>
      </c>
      <c r="M18" s="42">
        <v>31.73</v>
      </c>
      <c r="N18" s="42">
        <v>2.48</v>
      </c>
      <c r="O18" s="42">
        <v>24.93</v>
      </c>
      <c r="P18" s="42">
        <v>29.52</v>
      </c>
      <c r="Q18" s="44">
        <v>66.13</v>
      </c>
      <c r="R18" s="332" t="s">
        <v>48</v>
      </c>
      <c r="S18" s="211" t="s">
        <v>29</v>
      </c>
    </row>
    <row r="19" spans="1:19" s="45" customFormat="1" ht="12.6" customHeight="1" x14ac:dyDescent="0.25">
      <c r="A19" s="222"/>
      <c r="B19" s="46" t="s">
        <v>49</v>
      </c>
      <c r="C19" s="113">
        <v>563</v>
      </c>
      <c r="D19" s="47">
        <v>460.89</v>
      </c>
      <c r="E19" s="47">
        <v>80.05</v>
      </c>
      <c r="F19" s="47">
        <v>12.36</v>
      </c>
      <c r="G19" s="47">
        <v>22.84</v>
      </c>
      <c r="H19" s="294">
        <v>84.46</v>
      </c>
      <c r="I19" s="320">
        <v>21.16</v>
      </c>
      <c r="J19" s="48">
        <v>13.61</v>
      </c>
      <c r="K19" s="47">
        <v>44.39</v>
      </c>
      <c r="L19" s="47">
        <v>22.8</v>
      </c>
      <c r="M19" s="47">
        <v>32.21</v>
      </c>
      <c r="N19" s="47">
        <v>2.36</v>
      </c>
      <c r="O19" s="47">
        <v>25.99</v>
      </c>
      <c r="P19" s="47">
        <v>31.19</v>
      </c>
      <c r="Q19" s="49">
        <v>67.47</v>
      </c>
      <c r="R19" s="333" t="s">
        <v>49</v>
      </c>
      <c r="S19" s="222"/>
    </row>
    <row r="20" spans="1:19" s="45" customFormat="1" ht="12.6" customHeight="1" x14ac:dyDescent="0.25">
      <c r="A20" s="222"/>
      <c r="B20" s="57" t="s">
        <v>52</v>
      </c>
      <c r="C20" s="113">
        <v>579</v>
      </c>
      <c r="D20" s="47">
        <v>382.61</v>
      </c>
      <c r="E20" s="47">
        <v>80.959999999999994</v>
      </c>
      <c r="F20" s="47">
        <v>9.49</v>
      </c>
      <c r="G20" s="47">
        <v>16.62</v>
      </c>
      <c r="H20" s="294">
        <v>79.48</v>
      </c>
      <c r="I20" s="320">
        <v>18.2</v>
      </c>
      <c r="J20" s="48">
        <v>10.63</v>
      </c>
      <c r="K20" s="47">
        <v>30.41</v>
      </c>
      <c r="L20" s="47">
        <v>23.85</v>
      </c>
      <c r="M20" s="47">
        <v>15.51</v>
      </c>
      <c r="N20" s="47">
        <v>1.21</v>
      </c>
      <c r="O20" s="47">
        <v>29.91</v>
      </c>
      <c r="P20" s="47">
        <v>41.19</v>
      </c>
      <c r="Q20" s="47">
        <v>25.15</v>
      </c>
      <c r="R20" s="337" t="s">
        <v>52</v>
      </c>
      <c r="S20" s="222"/>
    </row>
    <row r="21" spans="1:19" s="45" customFormat="1" ht="12.6" customHeight="1" x14ac:dyDescent="0.25">
      <c r="A21" s="222"/>
      <c r="B21" s="46" t="s">
        <v>53</v>
      </c>
      <c r="C21" s="113">
        <v>556</v>
      </c>
      <c r="D21" s="47">
        <v>396.68</v>
      </c>
      <c r="E21" s="47">
        <v>83.63</v>
      </c>
      <c r="F21" s="47">
        <v>10.01</v>
      </c>
      <c r="G21" s="47">
        <v>16.82</v>
      </c>
      <c r="H21" s="294">
        <v>80.53</v>
      </c>
      <c r="I21" s="320">
        <v>18.8</v>
      </c>
      <c r="J21" s="48">
        <v>10.87</v>
      </c>
      <c r="K21" s="47">
        <v>32.83</v>
      </c>
      <c r="L21" s="47">
        <v>25.23</v>
      </c>
      <c r="M21" s="47">
        <v>16</v>
      </c>
      <c r="N21" s="47">
        <v>1.34</v>
      </c>
      <c r="O21" s="47">
        <v>32.32</v>
      </c>
      <c r="P21" s="47">
        <v>42.34</v>
      </c>
      <c r="Q21" s="47">
        <f>D21-SUM(E21:P21)</f>
        <v>25.95999999999998</v>
      </c>
      <c r="R21" s="333" t="s">
        <v>53</v>
      </c>
      <c r="S21" s="222"/>
    </row>
    <row r="22" spans="1:19" s="45" customFormat="1" ht="12.6" customHeight="1" x14ac:dyDescent="0.25">
      <c r="A22" s="222"/>
      <c r="B22" s="324" t="s">
        <v>54</v>
      </c>
      <c r="C22" s="113">
        <v>579</v>
      </c>
      <c r="D22" s="47">
        <v>437.05</v>
      </c>
      <c r="E22" s="47">
        <v>86.2</v>
      </c>
      <c r="F22" s="47">
        <v>10.26</v>
      </c>
      <c r="G22" s="47">
        <v>16.920000000000002</v>
      </c>
      <c r="H22" s="294">
        <v>98.02</v>
      </c>
      <c r="I22" s="320">
        <v>15.95</v>
      </c>
      <c r="J22" s="48">
        <v>9.33</v>
      </c>
      <c r="K22" s="47">
        <v>37.96</v>
      </c>
      <c r="L22" s="47">
        <v>29.08</v>
      </c>
      <c r="M22" s="47">
        <v>16.09</v>
      </c>
      <c r="N22" s="47">
        <v>1.02</v>
      </c>
      <c r="O22" s="47">
        <v>39.619999999999997</v>
      </c>
      <c r="P22" s="47">
        <v>46.66</v>
      </c>
      <c r="Q22" s="47">
        <f>D22-SUM(E22:P22)</f>
        <v>29.940000000000111</v>
      </c>
      <c r="R22" s="337" t="s">
        <v>54</v>
      </c>
      <c r="S22" s="222"/>
    </row>
    <row r="23" spans="1:19" s="20" customFormat="1" ht="12.6" customHeight="1" x14ac:dyDescent="0.25">
      <c r="A23" s="237" t="s">
        <v>30</v>
      </c>
      <c r="B23" s="309" t="s">
        <v>48</v>
      </c>
      <c r="C23" s="94" t="s">
        <v>43</v>
      </c>
      <c r="D23" s="50" t="s">
        <v>43</v>
      </c>
      <c r="E23" s="50" t="s">
        <v>43</v>
      </c>
      <c r="F23" s="50" t="s">
        <v>43</v>
      </c>
      <c r="G23" s="50" t="s">
        <v>43</v>
      </c>
      <c r="H23" s="295" t="s">
        <v>43</v>
      </c>
      <c r="I23" s="321" t="s">
        <v>43</v>
      </c>
      <c r="J23" s="51" t="s">
        <v>43</v>
      </c>
      <c r="K23" s="50" t="s">
        <v>43</v>
      </c>
      <c r="L23" s="50" t="s">
        <v>43</v>
      </c>
      <c r="M23" s="50" t="s">
        <v>43</v>
      </c>
      <c r="N23" s="50" t="s">
        <v>43</v>
      </c>
      <c r="O23" s="50" t="s">
        <v>43</v>
      </c>
      <c r="P23" s="50" t="s">
        <v>43</v>
      </c>
      <c r="Q23" s="52" t="s">
        <v>43</v>
      </c>
      <c r="R23" s="334" t="s">
        <v>48</v>
      </c>
      <c r="S23" s="237" t="s">
        <v>30</v>
      </c>
    </row>
    <row r="24" spans="1:19" s="20" customFormat="1" ht="12.6" customHeight="1" x14ac:dyDescent="0.25">
      <c r="A24" s="202"/>
      <c r="B24" s="36" t="s">
        <v>49</v>
      </c>
      <c r="C24" s="92" t="s">
        <v>43</v>
      </c>
      <c r="D24" s="33" t="s">
        <v>43</v>
      </c>
      <c r="E24" s="33" t="s">
        <v>43</v>
      </c>
      <c r="F24" s="33" t="s">
        <v>43</v>
      </c>
      <c r="G24" s="33" t="s">
        <v>43</v>
      </c>
      <c r="H24" s="291" t="s">
        <v>43</v>
      </c>
      <c r="I24" s="317" t="s">
        <v>43</v>
      </c>
      <c r="J24" s="34" t="s">
        <v>43</v>
      </c>
      <c r="K24" s="33" t="s">
        <v>43</v>
      </c>
      <c r="L24" s="33" t="s">
        <v>43</v>
      </c>
      <c r="M24" s="33" t="s">
        <v>43</v>
      </c>
      <c r="N24" s="33" t="s">
        <v>43</v>
      </c>
      <c r="O24" s="33" t="s">
        <v>43</v>
      </c>
      <c r="P24" s="33" t="s">
        <v>43</v>
      </c>
      <c r="Q24" s="35" t="s">
        <v>43</v>
      </c>
      <c r="R24" s="335" t="s">
        <v>49</v>
      </c>
      <c r="S24" s="202"/>
    </row>
    <row r="25" spans="1:19" s="20" customFormat="1" ht="12.6" customHeight="1" x14ac:dyDescent="0.25">
      <c r="A25" s="202"/>
      <c r="B25" s="32" t="s">
        <v>52</v>
      </c>
      <c r="C25" s="93" t="s">
        <v>43</v>
      </c>
      <c r="D25" s="37" t="s">
        <v>43</v>
      </c>
      <c r="E25" s="37" t="s">
        <v>43</v>
      </c>
      <c r="F25" s="37" t="s">
        <v>43</v>
      </c>
      <c r="G25" s="37" t="s">
        <v>43</v>
      </c>
      <c r="H25" s="292" t="s">
        <v>43</v>
      </c>
      <c r="I25" s="318" t="s">
        <v>43</v>
      </c>
      <c r="J25" s="38" t="s">
        <v>43</v>
      </c>
      <c r="K25" s="37" t="s">
        <v>43</v>
      </c>
      <c r="L25" s="37" t="s">
        <v>43</v>
      </c>
      <c r="M25" s="39" t="s">
        <v>43</v>
      </c>
      <c r="N25" s="39" t="s">
        <v>43</v>
      </c>
      <c r="O25" s="39" t="s">
        <v>43</v>
      </c>
      <c r="P25" s="39" t="s">
        <v>43</v>
      </c>
      <c r="Q25" s="40" t="s">
        <v>43</v>
      </c>
      <c r="R25" s="331" t="s">
        <v>52</v>
      </c>
      <c r="S25" s="202"/>
    </row>
    <row r="26" spans="1:19" s="20" customFormat="1" ht="12.6" customHeight="1" x14ac:dyDescent="0.25">
      <c r="A26" s="202"/>
      <c r="B26" s="36" t="s">
        <v>53</v>
      </c>
      <c r="C26" s="93" t="s">
        <v>43</v>
      </c>
      <c r="D26" s="37" t="s">
        <v>43</v>
      </c>
      <c r="E26" s="37" t="s">
        <v>43</v>
      </c>
      <c r="F26" s="37" t="s">
        <v>43</v>
      </c>
      <c r="G26" s="37" t="s">
        <v>43</v>
      </c>
      <c r="H26" s="292" t="s">
        <v>43</v>
      </c>
      <c r="I26" s="318" t="s">
        <v>43</v>
      </c>
      <c r="J26" s="38" t="s">
        <v>43</v>
      </c>
      <c r="K26" s="37" t="s">
        <v>43</v>
      </c>
      <c r="L26" s="37" t="s">
        <v>43</v>
      </c>
      <c r="M26" s="39" t="s">
        <v>43</v>
      </c>
      <c r="N26" s="39" t="s">
        <v>43</v>
      </c>
      <c r="O26" s="39" t="s">
        <v>43</v>
      </c>
      <c r="P26" s="39" t="s">
        <v>43</v>
      </c>
      <c r="Q26" s="40" t="s">
        <v>43</v>
      </c>
      <c r="R26" s="335" t="s">
        <v>53</v>
      </c>
      <c r="S26" s="202"/>
    </row>
    <row r="27" spans="1:19" s="20" customFormat="1" ht="12.6" customHeight="1" x14ac:dyDescent="0.25">
      <c r="A27" s="202"/>
      <c r="B27" s="32" t="s">
        <v>54</v>
      </c>
      <c r="C27" s="93" t="s">
        <v>43</v>
      </c>
      <c r="D27" s="37" t="s">
        <v>43</v>
      </c>
      <c r="E27" s="37" t="s">
        <v>43</v>
      </c>
      <c r="F27" s="37" t="s">
        <v>43</v>
      </c>
      <c r="G27" s="37" t="s">
        <v>43</v>
      </c>
      <c r="H27" s="292" t="s">
        <v>43</v>
      </c>
      <c r="I27" s="318" t="s">
        <v>43</v>
      </c>
      <c r="J27" s="38" t="s">
        <v>43</v>
      </c>
      <c r="K27" s="37" t="s">
        <v>43</v>
      </c>
      <c r="L27" s="37" t="s">
        <v>43</v>
      </c>
      <c r="M27" s="39" t="s">
        <v>43</v>
      </c>
      <c r="N27" s="39" t="s">
        <v>43</v>
      </c>
      <c r="O27" s="39" t="s">
        <v>43</v>
      </c>
      <c r="P27" s="39" t="s">
        <v>43</v>
      </c>
      <c r="Q27" s="40" t="s">
        <v>43</v>
      </c>
      <c r="R27" s="331" t="s">
        <v>54</v>
      </c>
      <c r="S27" s="202"/>
    </row>
    <row r="28" spans="1:19" s="45" customFormat="1" ht="12.6" customHeight="1" x14ac:dyDescent="0.25">
      <c r="A28" s="211" t="s">
        <v>31</v>
      </c>
      <c r="B28" s="41" t="s">
        <v>48</v>
      </c>
      <c r="C28" s="112">
        <v>442</v>
      </c>
      <c r="D28" s="42">
        <v>416.71</v>
      </c>
      <c r="E28" s="42">
        <v>80.209999999999994</v>
      </c>
      <c r="F28" s="42">
        <v>10.27</v>
      </c>
      <c r="G28" s="42">
        <v>22.66</v>
      </c>
      <c r="H28" s="293">
        <v>70.08</v>
      </c>
      <c r="I28" s="319">
        <v>18.329999999999998</v>
      </c>
      <c r="J28" s="43">
        <v>9.9499999999999993</v>
      </c>
      <c r="K28" s="42">
        <v>50.12</v>
      </c>
      <c r="L28" s="42">
        <v>18.38</v>
      </c>
      <c r="M28" s="42">
        <v>22.5</v>
      </c>
      <c r="N28" s="42">
        <v>2.72</v>
      </c>
      <c r="O28" s="42">
        <v>19.2</v>
      </c>
      <c r="P28" s="42">
        <v>26.47</v>
      </c>
      <c r="Q28" s="44">
        <v>65.84</v>
      </c>
      <c r="R28" s="332" t="s">
        <v>48</v>
      </c>
      <c r="S28" s="211" t="s">
        <v>31</v>
      </c>
    </row>
    <row r="29" spans="1:19" s="45" customFormat="1" ht="12.6" customHeight="1" x14ac:dyDescent="0.25">
      <c r="A29" s="222"/>
      <c r="B29" s="46" t="s">
        <v>49</v>
      </c>
      <c r="C29" s="113">
        <v>479</v>
      </c>
      <c r="D29" s="47">
        <v>424.17</v>
      </c>
      <c r="E29" s="47">
        <v>84.17</v>
      </c>
      <c r="F29" s="47">
        <v>10.44</v>
      </c>
      <c r="G29" s="47">
        <v>22.07</v>
      </c>
      <c r="H29" s="294">
        <v>74.33</v>
      </c>
      <c r="I29" s="320">
        <v>18.059999999999999</v>
      </c>
      <c r="J29" s="48">
        <v>10.15</v>
      </c>
      <c r="K29" s="47">
        <v>47.97</v>
      </c>
      <c r="L29" s="47">
        <v>18.489999999999998</v>
      </c>
      <c r="M29" s="47">
        <v>23.67</v>
      </c>
      <c r="N29" s="47">
        <v>2.86</v>
      </c>
      <c r="O29" s="47">
        <v>20.37</v>
      </c>
      <c r="P29" s="47">
        <v>27.8</v>
      </c>
      <c r="Q29" s="49">
        <v>63.77</v>
      </c>
      <c r="R29" s="333" t="s">
        <v>49</v>
      </c>
      <c r="S29" s="222"/>
    </row>
    <row r="30" spans="1:19" s="45" customFormat="1" ht="12.6" customHeight="1" x14ac:dyDescent="0.25">
      <c r="A30" s="222"/>
      <c r="B30" s="57" t="s">
        <v>52</v>
      </c>
      <c r="C30" s="113">
        <v>515</v>
      </c>
      <c r="D30" s="47">
        <v>397.72</v>
      </c>
      <c r="E30" s="47">
        <v>91.02</v>
      </c>
      <c r="F30" s="47">
        <v>11.68</v>
      </c>
      <c r="G30" s="47">
        <v>12.33</v>
      </c>
      <c r="H30" s="294">
        <v>70.510000000000005</v>
      </c>
      <c r="I30" s="320">
        <v>24.03</v>
      </c>
      <c r="J30" s="48">
        <v>8.3800000000000008</v>
      </c>
      <c r="K30" s="47">
        <v>25.91</v>
      </c>
      <c r="L30" s="47">
        <v>22.09</v>
      </c>
      <c r="M30" s="47">
        <v>13.87</v>
      </c>
      <c r="N30" s="47">
        <v>0.88</v>
      </c>
      <c r="O30" s="47">
        <v>17.309999999999999</v>
      </c>
      <c r="P30" s="47">
        <v>37.35</v>
      </c>
      <c r="Q30" s="47">
        <v>62.36</v>
      </c>
      <c r="R30" s="337" t="s">
        <v>52</v>
      </c>
      <c r="S30" s="222"/>
    </row>
    <row r="31" spans="1:19" s="45" customFormat="1" ht="12.6" customHeight="1" x14ac:dyDescent="0.25">
      <c r="A31" s="222"/>
      <c r="B31" s="46" t="s">
        <v>53</v>
      </c>
      <c r="C31" s="113">
        <v>499</v>
      </c>
      <c r="D31" s="47">
        <v>411.24</v>
      </c>
      <c r="E31" s="47">
        <v>93.82</v>
      </c>
      <c r="F31" s="47">
        <v>12.47</v>
      </c>
      <c r="G31" s="47">
        <v>12.48</v>
      </c>
      <c r="H31" s="294">
        <v>71.53</v>
      </c>
      <c r="I31" s="320">
        <v>24.81</v>
      </c>
      <c r="J31" s="48">
        <v>8.5</v>
      </c>
      <c r="K31" s="47">
        <v>28.17</v>
      </c>
      <c r="L31" s="47">
        <v>23.52</v>
      </c>
      <c r="M31" s="47">
        <v>14.25</v>
      </c>
      <c r="N31" s="47">
        <v>0.93</v>
      </c>
      <c r="O31" s="47">
        <v>18.579999999999998</v>
      </c>
      <c r="P31" s="47">
        <v>38.28</v>
      </c>
      <c r="Q31" s="47">
        <f>D31-SUM(E31:P31)</f>
        <v>63.899999999999977</v>
      </c>
      <c r="R31" s="333" t="s">
        <v>53</v>
      </c>
      <c r="S31" s="222"/>
    </row>
    <row r="32" spans="1:19" s="45" customFormat="1" ht="12.6" customHeight="1" x14ac:dyDescent="0.25">
      <c r="A32" s="222"/>
      <c r="B32" s="325" t="s">
        <v>54</v>
      </c>
      <c r="C32" s="113">
        <v>533</v>
      </c>
      <c r="D32" s="47">
        <v>508.29</v>
      </c>
      <c r="E32" s="47">
        <v>108.79</v>
      </c>
      <c r="F32" s="47">
        <v>14.61</v>
      </c>
      <c r="G32" s="47">
        <v>13.71</v>
      </c>
      <c r="H32" s="294">
        <v>90.67</v>
      </c>
      <c r="I32" s="320">
        <v>29.83</v>
      </c>
      <c r="J32" s="48">
        <v>9.35</v>
      </c>
      <c r="K32" s="47">
        <v>41.47</v>
      </c>
      <c r="L32" s="47">
        <v>25.58</v>
      </c>
      <c r="M32" s="47">
        <v>17.059999999999999</v>
      </c>
      <c r="N32" s="47">
        <v>0.98</v>
      </c>
      <c r="O32" s="47">
        <v>22.17</v>
      </c>
      <c r="P32" s="47">
        <v>44.06</v>
      </c>
      <c r="Q32" s="47">
        <f>D32-SUM(E32:P32)</f>
        <v>90.009999999999934</v>
      </c>
      <c r="R32" s="337" t="s">
        <v>54</v>
      </c>
      <c r="S32" s="222"/>
    </row>
    <row r="33" spans="1:19" s="45" customFormat="1" ht="12.6" customHeight="1" x14ac:dyDescent="0.25">
      <c r="A33" s="211" t="s">
        <v>32</v>
      </c>
      <c r="B33" s="41" t="s">
        <v>48</v>
      </c>
      <c r="C33" s="112">
        <v>439</v>
      </c>
      <c r="D33" s="42">
        <v>421.63</v>
      </c>
      <c r="E33" s="42">
        <v>83.59</v>
      </c>
      <c r="F33" s="42">
        <v>12.19</v>
      </c>
      <c r="G33" s="42">
        <v>25.45</v>
      </c>
      <c r="H33" s="293">
        <v>65.099999999999994</v>
      </c>
      <c r="I33" s="319">
        <v>24.56</v>
      </c>
      <c r="J33" s="43">
        <v>13.06</v>
      </c>
      <c r="K33" s="42">
        <v>49.86</v>
      </c>
      <c r="L33" s="42">
        <v>18.48</v>
      </c>
      <c r="M33" s="42">
        <v>28.16</v>
      </c>
      <c r="N33" s="42">
        <v>3.13</v>
      </c>
      <c r="O33" s="42">
        <v>23.86</v>
      </c>
      <c r="P33" s="42">
        <v>28.87</v>
      </c>
      <c r="Q33" s="44">
        <v>45.32</v>
      </c>
      <c r="R33" s="332" t="s">
        <v>48</v>
      </c>
      <c r="S33" s="211" t="s">
        <v>32</v>
      </c>
    </row>
    <row r="34" spans="1:19" s="45" customFormat="1" ht="12.6" customHeight="1" x14ac:dyDescent="0.25">
      <c r="A34" s="222"/>
      <c r="B34" s="46" t="s">
        <v>49</v>
      </c>
      <c r="C34" s="113">
        <v>476</v>
      </c>
      <c r="D34" s="47">
        <v>432.21</v>
      </c>
      <c r="E34" s="47">
        <v>88.33</v>
      </c>
      <c r="F34" s="47">
        <v>12.6</v>
      </c>
      <c r="G34" s="47">
        <v>24.63</v>
      </c>
      <c r="H34" s="294">
        <v>69.64</v>
      </c>
      <c r="I34" s="320">
        <v>24.65</v>
      </c>
      <c r="J34" s="48">
        <v>13.63</v>
      </c>
      <c r="K34" s="47">
        <v>49.21</v>
      </c>
      <c r="L34" s="47">
        <v>18.28</v>
      </c>
      <c r="M34" s="47">
        <v>28.56</v>
      </c>
      <c r="N34" s="47">
        <v>3.2</v>
      </c>
      <c r="O34" s="47">
        <v>25.18</v>
      </c>
      <c r="P34" s="47">
        <v>30.17</v>
      </c>
      <c r="Q34" s="49">
        <v>44.11</v>
      </c>
      <c r="R34" s="333" t="s">
        <v>49</v>
      </c>
      <c r="S34" s="222"/>
    </row>
    <row r="35" spans="1:19" s="45" customFormat="1" ht="12.6" customHeight="1" x14ac:dyDescent="0.25">
      <c r="A35" s="222"/>
      <c r="B35" s="57" t="s">
        <v>52</v>
      </c>
      <c r="C35" s="113">
        <v>507</v>
      </c>
      <c r="D35" s="47">
        <v>477.72</v>
      </c>
      <c r="E35" s="47">
        <v>86.68</v>
      </c>
      <c r="F35" s="47">
        <v>13.03</v>
      </c>
      <c r="G35" s="47">
        <v>15.92</v>
      </c>
      <c r="H35" s="294">
        <v>72.78</v>
      </c>
      <c r="I35" s="320">
        <v>23.1</v>
      </c>
      <c r="J35" s="48">
        <v>12.56</v>
      </c>
      <c r="K35" s="47">
        <v>42.13</v>
      </c>
      <c r="L35" s="47">
        <v>19.760000000000002</v>
      </c>
      <c r="M35" s="47">
        <v>18.02</v>
      </c>
      <c r="N35" s="47">
        <v>1.28</v>
      </c>
      <c r="O35" s="47">
        <v>19.920000000000002</v>
      </c>
      <c r="P35" s="47">
        <v>38.81</v>
      </c>
      <c r="Q35" s="47">
        <v>113.73</v>
      </c>
      <c r="R35" s="337" t="s">
        <v>52</v>
      </c>
      <c r="S35" s="222"/>
    </row>
    <row r="36" spans="1:19" s="45" customFormat="1" ht="12.6" customHeight="1" x14ac:dyDescent="0.25">
      <c r="A36" s="222"/>
      <c r="B36" s="46" t="s">
        <v>53</v>
      </c>
      <c r="C36" s="113">
        <v>493</v>
      </c>
      <c r="D36" s="47">
        <v>494.43</v>
      </c>
      <c r="E36" s="47">
        <v>89.34</v>
      </c>
      <c r="F36" s="47">
        <v>13.94</v>
      </c>
      <c r="G36" s="47">
        <v>16.12</v>
      </c>
      <c r="H36" s="294">
        <v>73.78</v>
      </c>
      <c r="I36" s="320">
        <v>23.88</v>
      </c>
      <c r="J36" s="48">
        <v>12.82</v>
      </c>
      <c r="K36" s="47">
        <v>45.83</v>
      </c>
      <c r="L36" s="47">
        <v>21.3</v>
      </c>
      <c r="M36" s="47">
        <v>18.54</v>
      </c>
      <c r="N36" s="47">
        <v>1.37</v>
      </c>
      <c r="O36" s="47">
        <v>21.33</v>
      </c>
      <c r="P36" s="47">
        <v>39.770000000000003</v>
      </c>
      <c r="Q36" s="47">
        <f>D36-SUM(E36:P36)</f>
        <v>116.41000000000003</v>
      </c>
      <c r="R36" s="333" t="s">
        <v>53</v>
      </c>
      <c r="S36" s="222"/>
    </row>
    <row r="37" spans="1:19" s="45" customFormat="1" ht="12.6" customHeight="1" x14ac:dyDescent="0.25">
      <c r="A37" s="222"/>
      <c r="B37" s="325" t="s">
        <v>54</v>
      </c>
      <c r="C37" s="113">
        <v>498</v>
      </c>
      <c r="D37" s="47">
        <v>520.30999999999995</v>
      </c>
      <c r="E37" s="47">
        <v>100.14</v>
      </c>
      <c r="F37" s="47">
        <v>14.43</v>
      </c>
      <c r="G37" s="47">
        <v>15.63</v>
      </c>
      <c r="H37" s="294">
        <v>87.8</v>
      </c>
      <c r="I37" s="320">
        <v>22.14</v>
      </c>
      <c r="J37" s="48">
        <v>11.78</v>
      </c>
      <c r="K37" s="47">
        <v>51.98</v>
      </c>
      <c r="L37" s="47">
        <v>21.61</v>
      </c>
      <c r="M37" s="47">
        <v>16.84</v>
      </c>
      <c r="N37" s="47">
        <v>1.75</v>
      </c>
      <c r="O37" s="47">
        <v>19.36</v>
      </c>
      <c r="P37" s="47">
        <v>41.26</v>
      </c>
      <c r="Q37" s="47">
        <f>D37-SUM(E37:P37)</f>
        <v>115.58999999999997</v>
      </c>
      <c r="R37" s="337" t="s">
        <v>54</v>
      </c>
      <c r="S37" s="222"/>
    </row>
    <row r="38" spans="1:19" s="45" customFormat="1" ht="12.6" customHeight="1" x14ac:dyDescent="0.25">
      <c r="A38" s="211" t="s">
        <v>33</v>
      </c>
      <c r="B38" s="41" t="s">
        <v>48</v>
      </c>
      <c r="C38" s="112">
        <v>432</v>
      </c>
      <c r="D38" s="42">
        <v>365.49</v>
      </c>
      <c r="E38" s="42">
        <v>76.569999999999993</v>
      </c>
      <c r="F38" s="42">
        <v>9.57</v>
      </c>
      <c r="G38" s="42">
        <v>12.6</v>
      </c>
      <c r="H38" s="293">
        <v>66.63</v>
      </c>
      <c r="I38" s="319">
        <v>17.399999999999999</v>
      </c>
      <c r="J38" s="43">
        <v>11.09</v>
      </c>
      <c r="K38" s="42">
        <v>41.21</v>
      </c>
      <c r="L38" s="42">
        <v>17.47</v>
      </c>
      <c r="M38" s="42">
        <v>24.94</v>
      </c>
      <c r="N38" s="42">
        <v>2.33</v>
      </c>
      <c r="O38" s="42">
        <v>17.36</v>
      </c>
      <c r="P38" s="42">
        <v>24.12</v>
      </c>
      <c r="Q38" s="44">
        <v>44.2</v>
      </c>
      <c r="R38" s="332" t="s">
        <v>48</v>
      </c>
      <c r="S38" s="211" t="s">
        <v>33</v>
      </c>
    </row>
    <row r="39" spans="1:19" s="45" customFormat="1" ht="12.6" customHeight="1" x14ac:dyDescent="0.25">
      <c r="A39" s="222"/>
      <c r="B39" s="46" t="s">
        <v>49</v>
      </c>
      <c r="C39" s="113">
        <v>479</v>
      </c>
      <c r="D39" s="47">
        <v>384.07</v>
      </c>
      <c r="E39" s="47">
        <v>81.87</v>
      </c>
      <c r="F39" s="47">
        <v>9.5399999999999991</v>
      </c>
      <c r="G39" s="47">
        <v>13.01</v>
      </c>
      <c r="H39" s="294">
        <v>72.209999999999994</v>
      </c>
      <c r="I39" s="320">
        <v>17.3</v>
      </c>
      <c r="J39" s="48">
        <v>11.66</v>
      </c>
      <c r="K39" s="47">
        <v>41.83</v>
      </c>
      <c r="L39" s="47">
        <v>17.41</v>
      </c>
      <c r="M39" s="47">
        <v>26.59</v>
      </c>
      <c r="N39" s="47">
        <v>2.46</v>
      </c>
      <c r="O39" s="47">
        <v>18.37</v>
      </c>
      <c r="P39" s="47">
        <v>26.23</v>
      </c>
      <c r="Q39" s="49">
        <v>45.59</v>
      </c>
      <c r="R39" s="337" t="s">
        <v>49</v>
      </c>
      <c r="S39" s="222"/>
    </row>
    <row r="40" spans="1:19" s="45" customFormat="1" ht="12.6" customHeight="1" x14ac:dyDescent="0.25">
      <c r="A40" s="222"/>
      <c r="B40" s="57" t="s">
        <v>52</v>
      </c>
      <c r="C40" s="113">
        <v>506</v>
      </c>
      <c r="D40" s="47">
        <v>418.84</v>
      </c>
      <c r="E40" s="47">
        <v>86.16</v>
      </c>
      <c r="F40" s="47">
        <v>12.29</v>
      </c>
      <c r="G40" s="47">
        <v>13.98</v>
      </c>
      <c r="H40" s="294">
        <v>77.78</v>
      </c>
      <c r="I40" s="320">
        <v>24.54</v>
      </c>
      <c r="J40" s="48">
        <v>10.76</v>
      </c>
      <c r="K40" s="47">
        <v>33.869999999999997</v>
      </c>
      <c r="L40" s="47">
        <v>21.36</v>
      </c>
      <c r="M40" s="47">
        <v>18.98</v>
      </c>
      <c r="N40" s="47">
        <v>1.6</v>
      </c>
      <c r="O40" s="47">
        <v>19.05</v>
      </c>
      <c r="P40" s="47">
        <v>38.479999999999997</v>
      </c>
      <c r="Q40" s="47">
        <v>59.99</v>
      </c>
      <c r="R40" s="337" t="s">
        <v>52</v>
      </c>
      <c r="S40" s="222"/>
    </row>
    <row r="41" spans="1:19" s="45" customFormat="1" ht="12.6" customHeight="1" x14ac:dyDescent="0.25">
      <c r="A41" s="222"/>
      <c r="B41" s="46" t="s">
        <v>53</v>
      </c>
      <c r="C41" s="113">
        <v>504</v>
      </c>
      <c r="D41" s="47">
        <v>435.13</v>
      </c>
      <c r="E41" s="47">
        <v>88.83</v>
      </c>
      <c r="F41" s="47">
        <v>13.17</v>
      </c>
      <c r="G41" s="47">
        <v>14.14</v>
      </c>
      <c r="H41" s="294">
        <v>79.16</v>
      </c>
      <c r="I41" s="320">
        <v>25.4</v>
      </c>
      <c r="J41" s="48">
        <v>10.93</v>
      </c>
      <c r="K41" s="47">
        <v>36.93</v>
      </c>
      <c r="L41" s="47">
        <v>23.03</v>
      </c>
      <c r="M41" s="47">
        <v>19.54</v>
      </c>
      <c r="N41" s="47">
        <v>1.7</v>
      </c>
      <c r="O41" s="47">
        <v>20.43</v>
      </c>
      <c r="P41" s="47">
        <v>39.61</v>
      </c>
      <c r="Q41" s="47">
        <f>D41-SUM(E41:P41)</f>
        <v>62.259999999999934</v>
      </c>
      <c r="R41" s="337" t="s">
        <v>53</v>
      </c>
      <c r="S41" s="222"/>
    </row>
    <row r="42" spans="1:19" s="45" customFormat="1" ht="12.6" customHeight="1" x14ac:dyDescent="0.25">
      <c r="A42" s="222"/>
      <c r="B42" s="57" t="s">
        <v>54</v>
      </c>
      <c r="C42" s="113">
        <v>500</v>
      </c>
      <c r="D42" s="47">
        <v>474.78</v>
      </c>
      <c r="E42" s="47">
        <v>113.03</v>
      </c>
      <c r="F42" s="47">
        <v>12.86</v>
      </c>
      <c r="G42" s="47">
        <v>17.53</v>
      </c>
      <c r="H42" s="294">
        <v>99.23</v>
      </c>
      <c r="I42" s="320">
        <v>28.71</v>
      </c>
      <c r="J42" s="48">
        <v>10.69</v>
      </c>
      <c r="K42" s="47">
        <v>47.16</v>
      </c>
      <c r="L42" s="47">
        <v>25.29</v>
      </c>
      <c r="M42" s="47">
        <v>17.579999999999998</v>
      </c>
      <c r="N42" s="47">
        <v>2.52</v>
      </c>
      <c r="O42" s="47">
        <v>22.93</v>
      </c>
      <c r="P42" s="47">
        <v>41.63</v>
      </c>
      <c r="Q42" s="47">
        <f>D42-SUM(E42:P42)</f>
        <v>35.619999999999948</v>
      </c>
      <c r="R42" s="337" t="s">
        <v>54</v>
      </c>
      <c r="S42" s="222"/>
    </row>
    <row r="43" spans="1:19" s="20" customFormat="1" ht="12.6" customHeight="1" x14ac:dyDescent="0.25">
      <c r="A43" s="249" t="s">
        <v>34</v>
      </c>
      <c r="B43" s="309" t="s">
        <v>48</v>
      </c>
      <c r="C43" s="94" t="s">
        <v>43</v>
      </c>
      <c r="D43" s="50" t="s">
        <v>43</v>
      </c>
      <c r="E43" s="50" t="s">
        <v>43</v>
      </c>
      <c r="F43" s="50" t="s">
        <v>43</v>
      </c>
      <c r="G43" s="50" t="s">
        <v>43</v>
      </c>
      <c r="H43" s="295" t="s">
        <v>43</v>
      </c>
      <c r="I43" s="321" t="s">
        <v>43</v>
      </c>
      <c r="J43" s="51" t="s">
        <v>43</v>
      </c>
      <c r="K43" s="50" t="s">
        <v>43</v>
      </c>
      <c r="L43" s="50" t="s">
        <v>43</v>
      </c>
      <c r="M43" s="50" t="s">
        <v>43</v>
      </c>
      <c r="N43" s="50" t="s">
        <v>43</v>
      </c>
      <c r="O43" s="50" t="s">
        <v>43</v>
      </c>
      <c r="P43" s="50" t="s">
        <v>43</v>
      </c>
      <c r="Q43" s="52" t="s">
        <v>43</v>
      </c>
      <c r="R43" s="334" t="s">
        <v>48</v>
      </c>
      <c r="S43" s="249" t="s">
        <v>34</v>
      </c>
    </row>
    <row r="44" spans="1:19" s="20" customFormat="1" ht="12.6" customHeight="1" x14ac:dyDescent="0.25">
      <c r="A44" s="250"/>
      <c r="B44" s="36" t="s">
        <v>49</v>
      </c>
      <c r="C44" s="92" t="s">
        <v>43</v>
      </c>
      <c r="D44" s="33" t="s">
        <v>43</v>
      </c>
      <c r="E44" s="33" t="s">
        <v>43</v>
      </c>
      <c r="F44" s="33" t="s">
        <v>43</v>
      </c>
      <c r="G44" s="33" t="s">
        <v>43</v>
      </c>
      <c r="H44" s="291" t="s">
        <v>43</v>
      </c>
      <c r="I44" s="317" t="s">
        <v>43</v>
      </c>
      <c r="J44" s="34" t="s">
        <v>43</v>
      </c>
      <c r="K44" s="33" t="s">
        <v>43</v>
      </c>
      <c r="L44" s="33" t="s">
        <v>43</v>
      </c>
      <c r="M44" s="33" t="s">
        <v>43</v>
      </c>
      <c r="N44" s="33" t="s">
        <v>43</v>
      </c>
      <c r="O44" s="33" t="s">
        <v>43</v>
      </c>
      <c r="P44" s="33" t="s">
        <v>43</v>
      </c>
      <c r="Q44" s="35" t="s">
        <v>43</v>
      </c>
      <c r="R44" s="335" t="s">
        <v>49</v>
      </c>
      <c r="S44" s="250"/>
    </row>
    <row r="45" spans="1:19" s="20" customFormat="1" ht="12.6" customHeight="1" x14ac:dyDescent="0.25">
      <c r="A45" s="202"/>
      <c r="B45" s="32" t="s">
        <v>52</v>
      </c>
      <c r="C45" s="93" t="s">
        <v>43</v>
      </c>
      <c r="D45" s="37" t="s">
        <v>43</v>
      </c>
      <c r="E45" s="37" t="s">
        <v>43</v>
      </c>
      <c r="F45" s="37" t="s">
        <v>43</v>
      </c>
      <c r="G45" s="37" t="s">
        <v>43</v>
      </c>
      <c r="H45" s="292" t="s">
        <v>43</v>
      </c>
      <c r="I45" s="318" t="s">
        <v>43</v>
      </c>
      <c r="J45" s="38" t="s">
        <v>43</v>
      </c>
      <c r="K45" s="37" t="s">
        <v>43</v>
      </c>
      <c r="L45" s="37" t="s">
        <v>43</v>
      </c>
      <c r="M45" s="39" t="s">
        <v>43</v>
      </c>
      <c r="N45" s="39" t="s">
        <v>43</v>
      </c>
      <c r="O45" s="39" t="s">
        <v>43</v>
      </c>
      <c r="P45" s="39" t="s">
        <v>43</v>
      </c>
      <c r="Q45" s="40" t="s">
        <v>43</v>
      </c>
      <c r="R45" s="331" t="s">
        <v>52</v>
      </c>
      <c r="S45" s="202"/>
    </row>
    <row r="46" spans="1:19" s="20" customFormat="1" ht="12.6" customHeight="1" x14ac:dyDescent="0.25">
      <c r="A46" s="202"/>
      <c r="B46" s="36" t="s">
        <v>53</v>
      </c>
      <c r="C46" s="93" t="s">
        <v>43</v>
      </c>
      <c r="D46" s="37" t="s">
        <v>43</v>
      </c>
      <c r="E46" s="37" t="s">
        <v>43</v>
      </c>
      <c r="F46" s="37" t="s">
        <v>43</v>
      </c>
      <c r="G46" s="37" t="s">
        <v>43</v>
      </c>
      <c r="H46" s="292" t="s">
        <v>43</v>
      </c>
      <c r="I46" s="318" t="s">
        <v>43</v>
      </c>
      <c r="J46" s="38" t="s">
        <v>43</v>
      </c>
      <c r="K46" s="37" t="s">
        <v>43</v>
      </c>
      <c r="L46" s="37" t="s">
        <v>43</v>
      </c>
      <c r="M46" s="39" t="s">
        <v>43</v>
      </c>
      <c r="N46" s="39" t="s">
        <v>43</v>
      </c>
      <c r="O46" s="39" t="s">
        <v>43</v>
      </c>
      <c r="P46" s="39" t="s">
        <v>43</v>
      </c>
      <c r="Q46" s="40" t="s">
        <v>43</v>
      </c>
      <c r="R46" s="335" t="s">
        <v>53</v>
      </c>
      <c r="S46" s="202"/>
    </row>
    <row r="47" spans="1:19" s="20" customFormat="1" ht="12.6" customHeight="1" x14ac:dyDescent="0.25">
      <c r="A47" s="202"/>
      <c r="B47" s="310" t="s">
        <v>54</v>
      </c>
      <c r="C47" s="95" t="s">
        <v>43</v>
      </c>
      <c r="D47" s="53" t="s">
        <v>43</v>
      </c>
      <c r="E47" s="53" t="s">
        <v>43</v>
      </c>
      <c r="F47" s="53" t="s">
        <v>43</v>
      </c>
      <c r="G47" s="53" t="s">
        <v>43</v>
      </c>
      <c r="H47" s="296" t="s">
        <v>43</v>
      </c>
      <c r="I47" s="322" t="s">
        <v>43</v>
      </c>
      <c r="J47" s="54" t="s">
        <v>43</v>
      </c>
      <c r="K47" s="53" t="s">
        <v>43</v>
      </c>
      <c r="L47" s="53" t="s">
        <v>43</v>
      </c>
      <c r="M47" s="55" t="s">
        <v>43</v>
      </c>
      <c r="N47" s="55" t="s">
        <v>43</v>
      </c>
      <c r="O47" s="55" t="s">
        <v>43</v>
      </c>
      <c r="P47" s="55" t="s">
        <v>43</v>
      </c>
      <c r="Q47" s="56" t="s">
        <v>43</v>
      </c>
      <c r="R47" s="336" t="s">
        <v>54</v>
      </c>
      <c r="S47" s="202"/>
    </row>
    <row r="48" spans="1:19" s="45" customFormat="1" ht="12.6" customHeight="1" x14ac:dyDescent="0.25">
      <c r="A48" s="211" t="s">
        <v>35</v>
      </c>
      <c r="B48" s="57" t="s">
        <v>48</v>
      </c>
      <c r="C48" s="113">
        <v>400</v>
      </c>
      <c r="D48" s="47">
        <v>371.78</v>
      </c>
      <c r="E48" s="47">
        <v>78.42</v>
      </c>
      <c r="F48" s="47">
        <v>10.02</v>
      </c>
      <c r="G48" s="47">
        <v>20.58</v>
      </c>
      <c r="H48" s="294">
        <v>60.2</v>
      </c>
      <c r="I48" s="320">
        <v>16.670000000000002</v>
      </c>
      <c r="J48" s="48">
        <v>11.86</v>
      </c>
      <c r="K48" s="47">
        <v>47.88</v>
      </c>
      <c r="L48" s="47">
        <v>16.43</v>
      </c>
      <c r="M48" s="47">
        <v>23.14</v>
      </c>
      <c r="N48" s="47">
        <v>3.48</v>
      </c>
      <c r="O48" s="47">
        <v>22.51</v>
      </c>
      <c r="P48" s="47">
        <v>24.76</v>
      </c>
      <c r="Q48" s="49">
        <v>35.83</v>
      </c>
      <c r="R48" s="337" t="s">
        <v>48</v>
      </c>
      <c r="S48" s="211" t="s">
        <v>35</v>
      </c>
    </row>
    <row r="49" spans="1:19" s="45" customFormat="1" ht="12.6" customHeight="1" x14ac:dyDescent="0.25">
      <c r="A49" s="222"/>
      <c r="B49" s="57" t="s">
        <v>49</v>
      </c>
      <c r="C49" s="113">
        <v>441</v>
      </c>
      <c r="D49" s="47">
        <v>377.04</v>
      </c>
      <c r="E49" s="47">
        <v>81.97</v>
      </c>
      <c r="F49" s="47">
        <v>10.37</v>
      </c>
      <c r="G49" s="47">
        <v>20.03</v>
      </c>
      <c r="H49" s="294">
        <v>64.03</v>
      </c>
      <c r="I49" s="320">
        <v>16.440000000000001</v>
      </c>
      <c r="J49" s="48">
        <v>12.45</v>
      </c>
      <c r="K49" s="47">
        <v>45.63</v>
      </c>
      <c r="L49" s="47">
        <v>16.399999999999999</v>
      </c>
      <c r="M49" s="47">
        <v>23.39</v>
      </c>
      <c r="N49" s="47">
        <v>3.19</v>
      </c>
      <c r="O49" s="47">
        <v>23.29</v>
      </c>
      <c r="P49" s="47">
        <v>25.95</v>
      </c>
      <c r="Q49" s="49">
        <v>33.9</v>
      </c>
      <c r="R49" s="337" t="s">
        <v>49</v>
      </c>
      <c r="S49" s="222"/>
    </row>
    <row r="50" spans="1:19" s="45" customFormat="1" ht="12.6" customHeight="1" x14ac:dyDescent="0.25">
      <c r="A50" s="222"/>
      <c r="B50" s="57" t="s">
        <v>52</v>
      </c>
      <c r="C50" s="113">
        <v>473</v>
      </c>
      <c r="D50" s="47">
        <v>401.89</v>
      </c>
      <c r="E50" s="47">
        <v>79.95</v>
      </c>
      <c r="F50" s="47">
        <v>10</v>
      </c>
      <c r="G50" s="47">
        <v>14.11</v>
      </c>
      <c r="H50" s="294">
        <v>62.64</v>
      </c>
      <c r="I50" s="320">
        <v>18.63</v>
      </c>
      <c r="J50" s="48">
        <v>11.33</v>
      </c>
      <c r="K50" s="47">
        <v>41.85</v>
      </c>
      <c r="L50" s="47">
        <v>17.239999999999998</v>
      </c>
      <c r="M50" s="47">
        <v>15.84</v>
      </c>
      <c r="N50" s="47">
        <v>1.1599999999999999</v>
      </c>
      <c r="O50" s="47">
        <v>27.58</v>
      </c>
      <c r="P50" s="47">
        <v>37.479999999999997</v>
      </c>
      <c r="Q50" s="47">
        <v>64.08</v>
      </c>
      <c r="R50" s="337" t="s">
        <v>52</v>
      </c>
      <c r="S50" s="222"/>
    </row>
    <row r="51" spans="1:19" s="45" customFormat="1" ht="12.6" customHeight="1" x14ac:dyDescent="0.25">
      <c r="A51" s="222"/>
      <c r="B51" s="57" t="s">
        <v>53</v>
      </c>
      <c r="C51" s="113">
        <v>459</v>
      </c>
      <c r="D51" s="47">
        <v>419.16</v>
      </c>
      <c r="E51" s="47">
        <v>82.43</v>
      </c>
      <c r="F51" s="47">
        <v>10.46</v>
      </c>
      <c r="G51" s="47">
        <v>14.28</v>
      </c>
      <c r="H51" s="294">
        <v>63.72</v>
      </c>
      <c r="I51" s="320">
        <v>19.22</v>
      </c>
      <c r="J51" s="48">
        <v>11.55</v>
      </c>
      <c r="K51" s="47">
        <v>45.38</v>
      </c>
      <c r="L51" s="47">
        <v>18.66</v>
      </c>
      <c r="M51" s="47">
        <v>16.329999999999998</v>
      </c>
      <c r="N51" s="47">
        <v>1.25</v>
      </c>
      <c r="O51" s="47">
        <v>29.58</v>
      </c>
      <c r="P51" s="47">
        <v>38.47</v>
      </c>
      <c r="Q51" s="47">
        <f>D51-SUM(E51:P51)</f>
        <v>67.829999999999984</v>
      </c>
      <c r="R51" s="337" t="s">
        <v>53</v>
      </c>
      <c r="S51" s="222"/>
    </row>
    <row r="52" spans="1:19" s="45" customFormat="1" ht="12.6" customHeight="1" x14ac:dyDescent="0.25">
      <c r="A52" s="222"/>
      <c r="B52" s="57" t="s">
        <v>54</v>
      </c>
      <c r="C52" s="113">
        <v>479</v>
      </c>
      <c r="D52" s="47">
        <v>484.5</v>
      </c>
      <c r="E52" s="47">
        <v>96.43</v>
      </c>
      <c r="F52" s="47">
        <v>11.88</v>
      </c>
      <c r="G52" s="47">
        <v>14.95</v>
      </c>
      <c r="H52" s="294">
        <v>79.81</v>
      </c>
      <c r="I52" s="320">
        <v>22.92</v>
      </c>
      <c r="J52" s="48">
        <v>11.44</v>
      </c>
      <c r="K52" s="47">
        <v>59.38</v>
      </c>
      <c r="L52" s="47">
        <v>21.43</v>
      </c>
      <c r="M52" s="47">
        <v>17.71</v>
      </c>
      <c r="N52" s="47">
        <v>0.98</v>
      </c>
      <c r="O52" s="47">
        <v>29.5</v>
      </c>
      <c r="P52" s="47">
        <v>41.49</v>
      </c>
      <c r="Q52" s="47">
        <f>D52-SUM(E52:P52)</f>
        <v>76.579999999999984</v>
      </c>
      <c r="R52" s="337" t="s">
        <v>54</v>
      </c>
      <c r="S52" s="222"/>
    </row>
    <row r="53" spans="1:19" s="45" customFormat="1" ht="12.6" customHeight="1" x14ac:dyDescent="0.25">
      <c r="A53" s="211" t="s">
        <v>36</v>
      </c>
      <c r="B53" s="41" t="s">
        <v>48</v>
      </c>
      <c r="C53" s="112">
        <v>407</v>
      </c>
      <c r="D53" s="42">
        <v>360.83</v>
      </c>
      <c r="E53" s="42">
        <v>72.17</v>
      </c>
      <c r="F53" s="42">
        <v>9.14</v>
      </c>
      <c r="G53" s="42">
        <v>15.29</v>
      </c>
      <c r="H53" s="293">
        <v>69.23</v>
      </c>
      <c r="I53" s="319">
        <v>17.75</v>
      </c>
      <c r="J53" s="43">
        <v>9.34</v>
      </c>
      <c r="K53" s="42">
        <v>44.61</v>
      </c>
      <c r="L53" s="42">
        <v>16.850000000000001</v>
      </c>
      <c r="M53" s="42">
        <v>22.8</v>
      </c>
      <c r="N53" s="42">
        <v>2.19</v>
      </c>
      <c r="O53" s="42">
        <v>16.02</v>
      </c>
      <c r="P53" s="42">
        <v>24.04</v>
      </c>
      <c r="Q53" s="44">
        <v>41.39</v>
      </c>
      <c r="R53" s="332" t="s">
        <v>48</v>
      </c>
      <c r="S53" s="211" t="s">
        <v>36</v>
      </c>
    </row>
    <row r="54" spans="1:19" s="45" customFormat="1" ht="12.6" customHeight="1" x14ac:dyDescent="0.25">
      <c r="A54" s="222"/>
      <c r="B54" s="57" t="s">
        <v>49</v>
      </c>
      <c r="C54" s="113">
        <v>441</v>
      </c>
      <c r="D54" s="47">
        <v>375.73</v>
      </c>
      <c r="E54" s="47">
        <v>76.849999999999994</v>
      </c>
      <c r="F54" s="47">
        <v>9.16</v>
      </c>
      <c r="G54" s="47">
        <v>15.98</v>
      </c>
      <c r="H54" s="294">
        <v>73.61</v>
      </c>
      <c r="I54" s="320">
        <v>18.29</v>
      </c>
      <c r="J54" s="48">
        <v>9.81</v>
      </c>
      <c r="K54" s="47">
        <v>44.82</v>
      </c>
      <c r="L54" s="47">
        <v>17.079999999999998</v>
      </c>
      <c r="M54" s="47">
        <v>23.49</v>
      </c>
      <c r="N54" s="47">
        <v>2.1</v>
      </c>
      <c r="O54" s="47">
        <v>17.43</v>
      </c>
      <c r="P54" s="47">
        <v>25.56</v>
      </c>
      <c r="Q54" s="49">
        <v>41.56</v>
      </c>
      <c r="R54" s="337" t="s">
        <v>49</v>
      </c>
      <c r="S54" s="222"/>
    </row>
    <row r="55" spans="1:19" s="45" customFormat="1" ht="12.6" customHeight="1" x14ac:dyDescent="0.25">
      <c r="A55" s="222"/>
      <c r="B55" s="57" t="s">
        <v>52</v>
      </c>
      <c r="C55" s="113">
        <v>476</v>
      </c>
      <c r="D55" s="47">
        <v>399.95</v>
      </c>
      <c r="E55" s="47">
        <v>79.209999999999994</v>
      </c>
      <c r="F55" s="47">
        <v>10.24</v>
      </c>
      <c r="G55" s="47">
        <v>16.579999999999998</v>
      </c>
      <c r="H55" s="294">
        <v>69.31</v>
      </c>
      <c r="I55" s="320">
        <v>19.91</v>
      </c>
      <c r="J55" s="48">
        <v>11.41</v>
      </c>
      <c r="K55" s="47">
        <v>37.47</v>
      </c>
      <c r="L55" s="47">
        <v>19.079999999999998</v>
      </c>
      <c r="M55" s="47">
        <v>19.07</v>
      </c>
      <c r="N55" s="47">
        <v>2.91</v>
      </c>
      <c r="O55" s="47">
        <v>21.83</v>
      </c>
      <c r="P55" s="47">
        <v>38.020000000000003</v>
      </c>
      <c r="Q55" s="47">
        <v>54.91</v>
      </c>
      <c r="R55" s="337" t="s">
        <v>52</v>
      </c>
      <c r="S55" s="222"/>
    </row>
    <row r="56" spans="1:19" s="45" customFormat="1" ht="12.6" customHeight="1" x14ac:dyDescent="0.25">
      <c r="A56" s="222"/>
      <c r="B56" s="57" t="s">
        <v>53</v>
      </c>
      <c r="C56" s="113">
        <v>472</v>
      </c>
      <c r="D56" s="47">
        <v>417.03</v>
      </c>
      <c r="E56" s="47">
        <v>81.88</v>
      </c>
      <c r="F56" s="47">
        <v>10.88</v>
      </c>
      <c r="G56" s="47">
        <v>16.78</v>
      </c>
      <c r="H56" s="294">
        <v>70.83</v>
      </c>
      <c r="I56" s="320">
        <v>20.56</v>
      </c>
      <c r="J56" s="48">
        <v>11.62</v>
      </c>
      <c r="K56" s="47">
        <v>40.35</v>
      </c>
      <c r="L56" s="47">
        <v>20.51</v>
      </c>
      <c r="M56" s="47">
        <v>19.64</v>
      </c>
      <c r="N56" s="47">
        <v>3.13</v>
      </c>
      <c r="O56" s="47">
        <v>23.48</v>
      </c>
      <c r="P56" s="47">
        <v>39.17</v>
      </c>
      <c r="Q56" s="47">
        <f>D56-SUM(E56:P56)</f>
        <v>58.199999999999932</v>
      </c>
      <c r="R56" s="337" t="s">
        <v>53</v>
      </c>
      <c r="S56" s="222"/>
    </row>
    <row r="57" spans="1:19" s="45" customFormat="1" ht="12.6" customHeight="1" x14ac:dyDescent="0.25">
      <c r="A57" s="222"/>
      <c r="B57" s="57" t="s">
        <v>54</v>
      </c>
      <c r="C57" s="113">
        <v>463</v>
      </c>
      <c r="D57" s="47">
        <v>440.19</v>
      </c>
      <c r="E57" s="47">
        <v>94.6</v>
      </c>
      <c r="F57" s="47">
        <v>12.5</v>
      </c>
      <c r="G57" s="47">
        <v>15.48</v>
      </c>
      <c r="H57" s="294">
        <v>80.73</v>
      </c>
      <c r="I57" s="320">
        <v>23.08</v>
      </c>
      <c r="J57" s="48">
        <v>11.77</v>
      </c>
      <c r="K57" s="47">
        <v>38.49</v>
      </c>
      <c r="L57" s="47">
        <v>20.83</v>
      </c>
      <c r="M57" s="47">
        <v>18.38</v>
      </c>
      <c r="N57" s="47">
        <v>2.91</v>
      </c>
      <c r="O57" s="47">
        <v>22.45</v>
      </c>
      <c r="P57" s="47">
        <v>42.03</v>
      </c>
      <c r="Q57" s="47">
        <f>D57-SUM(E57:P57)</f>
        <v>56.94</v>
      </c>
      <c r="R57" s="337" t="s">
        <v>54</v>
      </c>
      <c r="S57" s="222"/>
    </row>
    <row r="58" spans="1:19" s="20" customFormat="1" ht="12.6" customHeight="1" x14ac:dyDescent="0.25">
      <c r="A58" s="237" t="s">
        <v>37</v>
      </c>
      <c r="B58" s="238" t="s">
        <v>48</v>
      </c>
      <c r="C58" s="94" t="s">
        <v>43</v>
      </c>
      <c r="D58" s="50" t="s">
        <v>43</v>
      </c>
      <c r="E58" s="50" t="s">
        <v>43</v>
      </c>
      <c r="F58" s="50" t="s">
        <v>43</v>
      </c>
      <c r="G58" s="50" t="s">
        <v>43</v>
      </c>
      <c r="H58" s="295" t="s">
        <v>43</v>
      </c>
      <c r="I58" s="321" t="s">
        <v>43</v>
      </c>
      <c r="J58" s="51" t="s">
        <v>43</v>
      </c>
      <c r="K58" s="50" t="s">
        <v>43</v>
      </c>
      <c r="L58" s="50" t="s">
        <v>43</v>
      </c>
      <c r="M58" s="50" t="s">
        <v>43</v>
      </c>
      <c r="N58" s="50" t="s">
        <v>43</v>
      </c>
      <c r="O58" s="50" t="s">
        <v>43</v>
      </c>
      <c r="P58" s="50" t="s">
        <v>43</v>
      </c>
      <c r="Q58" s="52" t="s">
        <v>43</v>
      </c>
      <c r="R58" s="338" t="s">
        <v>48</v>
      </c>
      <c r="S58" s="237" t="s">
        <v>37</v>
      </c>
    </row>
    <row r="59" spans="1:19" s="20" customFormat="1" ht="12.6" customHeight="1" x14ac:dyDescent="0.25">
      <c r="A59" s="202"/>
      <c r="B59" s="32" t="s">
        <v>49</v>
      </c>
      <c r="C59" s="92" t="s">
        <v>43</v>
      </c>
      <c r="D59" s="33" t="s">
        <v>43</v>
      </c>
      <c r="E59" s="33" t="s">
        <v>43</v>
      </c>
      <c r="F59" s="33" t="s">
        <v>43</v>
      </c>
      <c r="G59" s="33" t="s">
        <v>43</v>
      </c>
      <c r="H59" s="291" t="s">
        <v>43</v>
      </c>
      <c r="I59" s="317" t="s">
        <v>43</v>
      </c>
      <c r="J59" s="34" t="s">
        <v>43</v>
      </c>
      <c r="K59" s="33" t="s">
        <v>43</v>
      </c>
      <c r="L59" s="33" t="s">
        <v>43</v>
      </c>
      <c r="M59" s="33" t="s">
        <v>43</v>
      </c>
      <c r="N59" s="33" t="s">
        <v>43</v>
      </c>
      <c r="O59" s="33" t="s">
        <v>43</v>
      </c>
      <c r="P59" s="33" t="s">
        <v>43</v>
      </c>
      <c r="Q59" s="35" t="s">
        <v>43</v>
      </c>
      <c r="R59" s="335" t="s">
        <v>49</v>
      </c>
      <c r="S59" s="202"/>
    </row>
    <row r="60" spans="1:19" s="20" customFormat="1" ht="12.6" customHeight="1" x14ac:dyDescent="0.25">
      <c r="A60" s="202"/>
      <c r="B60" s="32" t="s">
        <v>52</v>
      </c>
      <c r="C60" s="93" t="s">
        <v>43</v>
      </c>
      <c r="D60" s="37" t="s">
        <v>43</v>
      </c>
      <c r="E60" s="37" t="s">
        <v>43</v>
      </c>
      <c r="F60" s="37" t="s">
        <v>43</v>
      </c>
      <c r="G60" s="37" t="s">
        <v>43</v>
      </c>
      <c r="H60" s="292" t="s">
        <v>43</v>
      </c>
      <c r="I60" s="318" t="s">
        <v>43</v>
      </c>
      <c r="J60" s="38" t="s">
        <v>43</v>
      </c>
      <c r="K60" s="37" t="s">
        <v>43</v>
      </c>
      <c r="L60" s="37" t="s">
        <v>43</v>
      </c>
      <c r="M60" s="39" t="s">
        <v>43</v>
      </c>
      <c r="N60" s="39" t="s">
        <v>43</v>
      </c>
      <c r="O60" s="39" t="s">
        <v>43</v>
      </c>
      <c r="P60" s="39" t="s">
        <v>43</v>
      </c>
      <c r="Q60" s="40" t="s">
        <v>43</v>
      </c>
      <c r="R60" s="331" t="s">
        <v>52</v>
      </c>
      <c r="S60" s="202"/>
    </row>
    <row r="61" spans="1:19" s="20" customFormat="1" ht="12.6" customHeight="1" x14ac:dyDescent="0.25">
      <c r="A61" s="202"/>
      <c r="B61" s="32" t="s">
        <v>53</v>
      </c>
      <c r="C61" s="93" t="s">
        <v>43</v>
      </c>
      <c r="D61" s="37" t="s">
        <v>43</v>
      </c>
      <c r="E61" s="37" t="s">
        <v>43</v>
      </c>
      <c r="F61" s="37" t="s">
        <v>43</v>
      </c>
      <c r="G61" s="37" t="s">
        <v>43</v>
      </c>
      <c r="H61" s="292" t="s">
        <v>43</v>
      </c>
      <c r="I61" s="318" t="s">
        <v>43</v>
      </c>
      <c r="J61" s="38" t="s">
        <v>43</v>
      </c>
      <c r="K61" s="37" t="s">
        <v>43</v>
      </c>
      <c r="L61" s="37" t="s">
        <v>43</v>
      </c>
      <c r="M61" s="39" t="s">
        <v>43</v>
      </c>
      <c r="N61" s="39" t="s">
        <v>43</v>
      </c>
      <c r="O61" s="39" t="s">
        <v>43</v>
      </c>
      <c r="P61" s="39" t="s">
        <v>43</v>
      </c>
      <c r="Q61" s="40" t="s">
        <v>43</v>
      </c>
      <c r="R61" s="335" t="s">
        <v>53</v>
      </c>
      <c r="S61" s="202"/>
    </row>
    <row r="62" spans="1:19" s="20" customFormat="1" ht="12.6" customHeight="1" x14ac:dyDescent="0.25">
      <c r="A62" s="202"/>
      <c r="B62" s="306" t="s">
        <v>54</v>
      </c>
      <c r="C62" s="93" t="s">
        <v>43</v>
      </c>
      <c r="D62" s="37" t="s">
        <v>43</v>
      </c>
      <c r="E62" s="37" t="s">
        <v>43</v>
      </c>
      <c r="F62" s="37" t="s">
        <v>43</v>
      </c>
      <c r="G62" s="37" t="s">
        <v>43</v>
      </c>
      <c r="H62" s="292" t="s">
        <v>43</v>
      </c>
      <c r="I62" s="318" t="s">
        <v>43</v>
      </c>
      <c r="J62" s="38" t="s">
        <v>43</v>
      </c>
      <c r="K62" s="37" t="s">
        <v>43</v>
      </c>
      <c r="L62" s="37" t="s">
        <v>43</v>
      </c>
      <c r="M62" s="39" t="s">
        <v>43</v>
      </c>
      <c r="N62" s="39" t="s">
        <v>43</v>
      </c>
      <c r="O62" s="39" t="s">
        <v>43</v>
      </c>
      <c r="P62" s="39" t="s">
        <v>43</v>
      </c>
      <c r="Q62" s="40" t="s">
        <v>43</v>
      </c>
      <c r="R62" s="339" t="s">
        <v>54</v>
      </c>
      <c r="S62" s="202"/>
    </row>
    <row r="63" spans="1:19" s="45" customFormat="1" ht="12.6" customHeight="1" x14ac:dyDescent="0.25">
      <c r="A63" s="211" t="s">
        <v>38</v>
      </c>
      <c r="B63" s="41" t="s">
        <v>48</v>
      </c>
      <c r="C63" s="112">
        <v>371</v>
      </c>
      <c r="D63" s="42">
        <v>318.51</v>
      </c>
      <c r="E63" s="42">
        <v>62.63</v>
      </c>
      <c r="F63" s="42">
        <v>8.41</v>
      </c>
      <c r="G63" s="42">
        <v>18.57</v>
      </c>
      <c r="H63" s="293">
        <v>54.63</v>
      </c>
      <c r="I63" s="319">
        <v>14.56</v>
      </c>
      <c r="J63" s="43">
        <v>11.37</v>
      </c>
      <c r="K63" s="42">
        <v>40.98</v>
      </c>
      <c r="L63" s="42">
        <v>15.37</v>
      </c>
      <c r="M63" s="42">
        <v>14.97</v>
      </c>
      <c r="N63" s="42">
        <v>1.7</v>
      </c>
      <c r="O63" s="42">
        <v>17.760000000000002</v>
      </c>
      <c r="P63" s="42">
        <v>20.47</v>
      </c>
      <c r="Q63" s="44">
        <v>37.08</v>
      </c>
      <c r="R63" s="332" t="s">
        <v>48</v>
      </c>
      <c r="S63" s="211" t="s">
        <v>38</v>
      </c>
    </row>
    <row r="64" spans="1:19" s="45" customFormat="1" ht="12.6" customHeight="1" x14ac:dyDescent="0.25">
      <c r="A64" s="222"/>
      <c r="B64" s="57" t="s">
        <v>49</v>
      </c>
      <c r="C64" s="113">
        <v>389</v>
      </c>
      <c r="D64" s="47">
        <v>327.98</v>
      </c>
      <c r="E64" s="47">
        <v>65.59</v>
      </c>
      <c r="F64" s="47">
        <v>8.73</v>
      </c>
      <c r="G64" s="47">
        <v>18.12</v>
      </c>
      <c r="H64" s="294">
        <v>58.92</v>
      </c>
      <c r="I64" s="320">
        <v>14.61</v>
      </c>
      <c r="J64" s="48">
        <v>11.94</v>
      </c>
      <c r="K64" s="47">
        <v>40.53</v>
      </c>
      <c r="L64" s="47">
        <v>15.35</v>
      </c>
      <c r="M64" s="47">
        <v>14.77</v>
      </c>
      <c r="N64" s="47">
        <v>1.63</v>
      </c>
      <c r="O64" s="47">
        <v>18.649999999999999</v>
      </c>
      <c r="P64" s="47">
        <v>21.91</v>
      </c>
      <c r="Q64" s="49">
        <v>37.229999999999997</v>
      </c>
      <c r="R64" s="337" t="s">
        <v>49</v>
      </c>
      <c r="S64" s="222"/>
    </row>
    <row r="65" spans="1:19" s="45" customFormat="1" ht="12.6" customHeight="1" x14ac:dyDescent="0.25">
      <c r="A65" s="222"/>
      <c r="B65" s="57" t="s">
        <v>52</v>
      </c>
      <c r="C65" s="113">
        <v>393</v>
      </c>
      <c r="D65" s="47">
        <v>350.16</v>
      </c>
      <c r="E65" s="47">
        <v>66.92</v>
      </c>
      <c r="F65" s="47">
        <v>9.2799999999999994</v>
      </c>
      <c r="G65" s="47">
        <v>14.12</v>
      </c>
      <c r="H65" s="294">
        <v>60.97</v>
      </c>
      <c r="I65" s="320">
        <v>19.43</v>
      </c>
      <c r="J65" s="48">
        <v>11.27</v>
      </c>
      <c r="K65" s="47">
        <v>30.08</v>
      </c>
      <c r="L65" s="47">
        <v>15.28</v>
      </c>
      <c r="M65" s="47">
        <v>14.99</v>
      </c>
      <c r="N65" s="47">
        <v>2.14</v>
      </c>
      <c r="O65" s="47">
        <v>21.17</v>
      </c>
      <c r="P65" s="47">
        <v>32.36</v>
      </c>
      <c r="Q65" s="47">
        <v>52.15</v>
      </c>
      <c r="R65" s="337" t="s">
        <v>52</v>
      </c>
      <c r="S65" s="222"/>
    </row>
    <row r="66" spans="1:19" s="45" customFormat="1" ht="12.6" customHeight="1" x14ac:dyDescent="0.25">
      <c r="A66" s="222"/>
      <c r="B66" s="57" t="s">
        <v>53</v>
      </c>
      <c r="C66" s="113">
        <v>388</v>
      </c>
      <c r="D66" s="47">
        <v>366.29</v>
      </c>
      <c r="E66" s="47">
        <v>69.31</v>
      </c>
      <c r="F66" s="47">
        <v>9.86</v>
      </c>
      <c r="G66" s="47">
        <v>14.31</v>
      </c>
      <c r="H66" s="294">
        <v>62.22</v>
      </c>
      <c r="I66" s="320">
        <v>20.12</v>
      </c>
      <c r="J66" s="48">
        <v>11.53</v>
      </c>
      <c r="K66" s="47">
        <v>32.43</v>
      </c>
      <c r="L66" s="47">
        <v>16.309999999999999</v>
      </c>
      <c r="M66" s="47">
        <v>15.36</v>
      </c>
      <c r="N66" s="47">
        <v>2.25</v>
      </c>
      <c r="O66" s="47">
        <v>22.79</v>
      </c>
      <c r="P66" s="47">
        <v>33.35</v>
      </c>
      <c r="Q66" s="47">
        <f>D66-SUM(E66:P66)</f>
        <v>56.449999999999989</v>
      </c>
      <c r="R66" s="337" t="s">
        <v>53</v>
      </c>
      <c r="S66" s="222"/>
    </row>
    <row r="67" spans="1:19" s="45" customFormat="1" ht="12.6" customHeight="1" x14ac:dyDescent="0.25">
      <c r="A67" s="222"/>
      <c r="B67" s="57" t="s">
        <v>54</v>
      </c>
      <c r="C67" s="113">
        <v>409</v>
      </c>
      <c r="D67" s="47">
        <v>416.33</v>
      </c>
      <c r="E67" s="47">
        <v>83.92</v>
      </c>
      <c r="F67" s="47">
        <v>10.199999999999999</v>
      </c>
      <c r="G67" s="47">
        <v>14.82</v>
      </c>
      <c r="H67" s="294">
        <v>76.540000000000006</v>
      </c>
      <c r="I67" s="320">
        <v>24.22</v>
      </c>
      <c r="J67" s="48">
        <v>12.45</v>
      </c>
      <c r="K67" s="47">
        <v>41.06</v>
      </c>
      <c r="L67" s="47">
        <v>17.39</v>
      </c>
      <c r="M67" s="47">
        <v>16.13</v>
      </c>
      <c r="N67" s="47">
        <v>1.72</v>
      </c>
      <c r="O67" s="47">
        <v>19.809999999999999</v>
      </c>
      <c r="P67" s="47">
        <v>35.78</v>
      </c>
      <c r="Q67" s="47">
        <f>D67-SUM(E67:P67)</f>
        <v>62.289999999999907</v>
      </c>
      <c r="R67" s="337" t="s">
        <v>54</v>
      </c>
      <c r="S67" s="222"/>
    </row>
    <row r="68" spans="1:19" s="45" customFormat="1" ht="12.6" customHeight="1" x14ac:dyDescent="0.25">
      <c r="A68" s="211" t="s">
        <v>39</v>
      </c>
      <c r="B68" s="41" t="s">
        <v>48</v>
      </c>
      <c r="C68" s="112">
        <v>405</v>
      </c>
      <c r="D68" s="42">
        <v>322.17</v>
      </c>
      <c r="E68" s="42">
        <v>73.59</v>
      </c>
      <c r="F68" s="42">
        <v>9.86</v>
      </c>
      <c r="G68" s="42">
        <v>10.43</v>
      </c>
      <c r="H68" s="293">
        <v>64.56</v>
      </c>
      <c r="I68" s="319">
        <v>14.29</v>
      </c>
      <c r="J68" s="43">
        <v>8.89</v>
      </c>
      <c r="K68" s="42">
        <v>34.29</v>
      </c>
      <c r="L68" s="42">
        <v>16.2</v>
      </c>
      <c r="M68" s="42">
        <v>18.100000000000001</v>
      </c>
      <c r="N68" s="42">
        <v>2.82</v>
      </c>
      <c r="O68" s="42">
        <v>14.87</v>
      </c>
      <c r="P68" s="42">
        <v>22.46</v>
      </c>
      <c r="Q68" s="44">
        <v>31.82</v>
      </c>
      <c r="R68" s="332" t="s">
        <v>48</v>
      </c>
      <c r="S68" s="211" t="s">
        <v>39</v>
      </c>
    </row>
    <row r="69" spans="1:19" s="45" customFormat="1" ht="12.6" customHeight="1" x14ac:dyDescent="0.25">
      <c r="A69" s="222"/>
      <c r="B69" s="57" t="s">
        <v>49</v>
      </c>
      <c r="C69" s="113">
        <v>429</v>
      </c>
      <c r="D69" s="47">
        <v>338.34</v>
      </c>
      <c r="E69" s="47">
        <v>77.98</v>
      </c>
      <c r="F69" s="47">
        <v>9.84</v>
      </c>
      <c r="G69" s="47">
        <v>10.78</v>
      </c>
      <c r="H69" s="294">
        <v>68.790000000000006</v>
      </c>
      <c r="I69" s="320">
        <v>14.57</v>
      </c>
      <c r="J69" s="48">
        <v>9.49</v>
      </c>
      <c r="K69" s="47">
        <v>36.26</v>
      </c>
      <c r="L69" s="47">
        <v>16.59</v>
      </c>
      <c r="M69" s="47">
        <v>18.940000000000001</v>
      </c>
      <c r="N69" s="47">
        <v>3.1</v>
      </c>
      <c r="O69" s="47">
        <v>15.98</v>
      </c>
      <c r="P69" s="47">
        <v>23.84</v>
      </c>
      <c r="Q69" s="49">
        <v>32.18</v>
      </c>
      <c r="R69" s="337" t="s">
        <v>49</v>
      </c>
      <c r="S69" s="222"/>
    </row>
    <row r="70" spans="1:19" s="45" customFormat="1" ht="12.6" customHeight="1" x14ac:dyDescent="0.25">
      <c r="A70" s="222"/>
      <c r="B70" s="57" t="s">
        <v>52</v>
      </c>
      <c r="C70" s="113">
        <v>450</v>
      </c>
      <c r="D70" s="47">
        <v>413.07</v>
      </c>
      <c r="E70" s="47">
        <v>69.52</v>
      </c>
      <c r="F70" s="47">
        <v>9.83</v>
      </c>
      <c r="G70" s="47">
        <v>13.25</v>
      </c>
      <c r="H70" s="294">
        <v>69.989999999999995</v>
      </c>
      <c r="I70" s="320">
        <v>17.8</v>
      </c>
      <c r="J70" s="48">
        <v>9.17</v>
      </c>
      <c r="K70" s="47">
        <v>34.93</v>
      </c>
      <c r="L70" s="47">
        <v>18.93</v>
      </c>
      <c r="M70" s="47">
        <v>14.35</v>
      </c>
      <c r="N70" s="47">
        <v>1.58</v>
      </c>
      <c r="O70" s="47">
        <v>17.600000000000001</v>
      </c>
      <c r="P70" s="47">
        <v>33.770000000000003</v>
      </c>
      <c r="Q70" s="47">
        <v>102.35</v>
      </c>
      <c r="R70" s="337" t="s">
        <v>52</v>
      </c>
      <c r="S70" s="222"/>
    </row>
    <row r="71" spans="1:19" s="45" customFormat="1" ht="12.6" customHeight="1" x14ac:dyDescent="0.25">
      <c r="A71" s="222"/>
      <c r="B71" s="57" t="s">
        <v>53</v>
      </c>
      <c r="C71" s="113">
        <v>440</v>
      </c>
      <c r="D71" s="47">
        <v>426.9</v>
      </c>
      <c r="E71" s="47">
        <v>71.83</v>
      </c>
      <c r="F71" s="47">
        <v>10.52</v>
      </c>
      <c r="G71" s="47">
        <v>13.42</v>
      </c>
      <c r="H71" s="294">
        <v>70.97</v>
      </c>
      <c r="I71" s="320">
        <v>18.39</v>
      </c>
      <c r="J71" s="48">
        <v>9.2899999999999991</v>
      </c>
      <c r="K71" s="47">
        <v>37.49</v>
      </c>
      <c r="L71" s="47">
        <v>20.18</v>
      </c>
      <c r="M71" s="47">
        <v>14.73</v>
      </c>
      <c r="N71" s="47">
        <v>1.68</v>
      </c>
      <c r="O71" s="47">
        <v>18.88</v>
      </c>
      <c r="P71" s="47">
        <v>34.729999999999997</v>
      </c>
      <c r="Q71" s="47">
        <f>D71-SUM(E71:P71)</f>
        <v>104.78999999999996</v>
      </c>
      <c r="R71" s="337" t="s">
        <v>53</v>
      </c>
      <c r="S71" s="222"/>
    </row>
    <row r="72" spans="1:19" s="45" customFormat="1" ht="12.6" customHeight="1" x14ac:dyDescent="0.25">
      <c r="A72" s="222"/>
      <c r="B72" s="57" t="s">
        <v>54</v>
      </c>
      <c r="C72" s="113">
        <v>437</v>
      </c>
      <c r="D72" s="47">
        <v>460.18</v>
      </c>
      <c r="E72" s="47">
        <v>80.569999999999993</v>
      </c>
      <c r="F72" s="47">
        <v>10.23</v>
      </c>
      <c r="G72" s="47">
        <v>11.43</v>
      </c>
      <c r="H72" s="294">
        <v>81.42</v>
      </c>
      <c r="I72" s="320">
        <v>16.82</v>
      </c>
      <c r="J72" s="48">
        <v>8.58</v>
      </c>
      <c r="K72" s="47">
        <v>31.53</v>
      </c>
      <c r="L72" s="47">
        <v>21.37</v>
      </c>
      <c r="M72" s="47">
        <v>11.45</v>
      </c>
      <c r="N72" s="47">
        <v>1.76</v>
      </c>
      <c r="O72" s="47">
        <v>16.53</v>
      </c>
      <c r="P72" s="47">
        <v>35.880000000000003</v>
      </c>
      <c r="Q72" s="47">
        <f>D72-SUM(E72:P72)</f>
        <v>132.61000000000007</v>
      </c>
      <c r="R72" s="337" t="s">
        <v>54</v>
      </c>
      <c r="S72" s="222"/>
    </row>
    <row r="73" spans="1:19" s="88" customFormat="1" ht="40.799999999999997" customHeight="1" x14ac:dyDescent="0.25">
      <c r="A73" s="363" t="s">
        <v>104</v>
      </c>
      <c r="B73" s="363"/>
      <c r="C73" s="363"/>
      <c r="D73" s="363"/>
      <c r="E73" s="363"/>
      <c r="F73" s="363"/>
      <c r="G73" s="363"/>
      <c r="H73" s="363"/>
      <c r="I73" s="363"/>
      <c r="J73" s="78"/>
      <c r="K73" s="85"/>
      <c r="L73" s="85"/>
      <c r="M73" s="86"/>
      <c r="N73" s="86"/>
      <c r="O73" s="86"/>
      <c r="P73" s="86"/>
      <c r="Q73" s="86"/>
      <c r="R73" s="87"/>
    </row>
    <row r="74" spans="1:19" s="59" customFormat="1" ht="10.8" x14ac:dyDescent="0.25">
      <c r="A74" s="79" t="s">
        <v>50</v>
      </c>
      <c r="B74" s="80"/>
      <c r="C74" s="81"/>
      <c r="D74" s="82"/>
      <c r="E74" s="81"/>
      <c r="F74" s="81"/>
      <c r="G74" s="81"/>
      <c r="H74" s="89" t="str">
        <f>'[1]04-01'!$H$73</f>
        <v>ps3807rr</v>
      </c>
      <c r="I74" s="90" t="s">
        <v>51</v>
      </c>
      <c r="J74" s="84"/>
      <c r="K74" s="82"/>
      <c r="L74" s="81"/>
      <c r="M74" s="83"/>
      <c r="N74" s="81"/>
      <c r="O74" s="81"/>
      <c r="P74" s="89" t="str">
        <f>$H$74</f>
        <v>ps3807rr</v>
      </c>
      <c r="Q74" s="91" t="s">
        <v>51</v>
      </c>
      <c r="R74" s="58"/>
    </row>
    <row r="75" spans="1:19" ht="10.199999999999999" x14ac:dyDescent="0.2">
      <c r="A75" s="346"/>
      <c r="B75" s="346"/>
      <c r="C75" s="346"/>
      <c r="D75" s="346"/>
      <c r="E75" s="346"/>
      <c r="F75" s="346"/>
      <c r="G75" s="346"/>
      <c r="H75" s="346"/>
      <c r="I75" s="346"/>
      <c r="J75" s="346"/>
      <c r="K75" s="346"/>
      <c r="L75" s="346"/>
      <c r="M75" s="346"/>
      <c r="N75" s="346"/>
      <c r="O75" s="346"/>
      <c r="P75" s="346"/>
      <c r="Q75" s="346"/>
      <c r="R75" s="346"/>
    </row>
    <row r="77" spans="1:19" ht="12.6" customHeight="1" x14ac:dyDescent="0.3">
      <c r="A77" s="60"/>
    </row>
    <row r="79" spans="1:19" ht="12.6" hidden="1" customHeight="1" outlineLevel="1" x14ac:dyDescent="0.2">
      <c r="A79" s="63" t="s">
        <v>40</v>
      </c>
    </row>
    <row r="80" spans="1:19" s="66" customFormat="1" ht="12.6" hidden="1" customHeight="1" outlineLevel="1" x14ac:dyDescent="0.2">
      <c r="A80" s="64" t="s">
        <v>41</v>
      </c>
      <c r="B80" s="65">
        <v>2001</v>
      </c>
      <c r="C80" s="66">
        <f t="shared" ref="C80:Q84" si="0">MIN(C18,C28,C33,C38,C48,C53,C63,C68)</f>
        <v>371</v>
      </c>
      <c r="D80" s="66">
        <f t="shared" si="0"/>
        <v>318.51</v>
      </c>
      <c r="E80" s="66">
        <f t="shared" si="0"/>
        <v>62.63</v>
      </c>
      <c r="F80" s="66">
        <f t="shared" si="0"/>
        <v>8.41</v>
      </c>
      <c r="G80" s="66">
        <f t="shared" si="0"/>
        <v>10.43</v>
      </c>
      <c r="H80" s="66">
        <f t="shared" si="0"/>
        <v>54.63</v>
      </c>
      <c r="I80" s="66">
        <f t="shared" si="0"/>
        <v>14.29</v>
      </c>
      <c r="J80" s="66">
        <f t="shared" si="0"/>
        <v>8.89</v>
      </c>
      <c r="K80" s="66">
        <f t="shared" si="0"/>
        <v>34.29</v>
      </c>
      <c r="L80" s="66">
        <f t="shared" si="0"/>
        <v>15.37</v>
      </c>
      <c r="M80" s="66">
        <f t="shared" si="0"/>
        <v>14.97</v>
      </c>
      <c r="N80" s="66">
        <f t="shared" si="0"/>
        <v>1.7</v>
      </c>
      <c r="O80" s="66">
        <f t="shared" si="0"/>
        <v>14.87</v>
      </c>
      <c r="P80" s="66">
        <f t="shared" si="0"/>
        <v>20.47</v>
      </c>
      <c r="Q80" s="66">
        <f t="shared" si="0"/>
        <v>31.82</v>
      </c>
      <c r="R80" s="67"/>
    </row>
    <row r="81" spans="1:18" s="66" customFormat="1" ht="12.6" hidden="1" customHeight="1" outlineLevel="1" x14ac:dyDescent="0.2">
      <c r="A81" s="64" t="s">
        <v>41</v>
      </c>
      <c r="B81" s="68">
        <v>2002</v>
      </c>
      <c r="C81" s="66">
        <f t="shared" si="0"/>
        <v>389</v>
      </c>
      <c r="D81" s="66">
        <f t="shared" si="0"/>
        <v>327.98</v>
      </c>
      <c r="E81" s="66">
        <f t="shared" si="0"/>
        <v>65.59</v>
      </c>
      <c r="F81" s="66">
        <f t="shared" si="0"/>
        <v>8.73</v>
      </c>
      <c r="G81" s="66">
        <f t="shared" si="0"/>
        <v>10.78</v>
      </c>
      <c r="H81" s="66">
        <f t="shared" si="0"/>
        <v>58.92</v>
      </c>
      <c r="I81" s="66">
        <f t="shared" si="0"/>
        <v>14.57</v>
      </c>
      <c r="J81" s="66">
        <f t="shared" si="0"/>
        <v>9.49</v>
      </c>
      <c r="K81" s="66">
        <f t="shared" si="0"/>
        <v>36.26</v>
      </c>
      <c r="L81" s="66">
        <f t="shared" si="0"/>
        <v>15.35</v>
      </c>
      <c r="M81" s="66">
        <f t="shared" si="0"/>
        <v>14.77</v>
      </c>
      <c r="N81" s="66">
        <f t="shared" si="0"/>
        <v>1.63</v>
      </c>
      <c r="O81" s="66">
        <f t="shared" si="0"/>
        <v>15.98</v>
      </c>
      <c r="P81" s="66">
        <f t="shared" si="0"/>
        <v>21.91</v>
      </c>
      <c r="Q81" s="66">
        <f t="shared" si="0"/>
        <v>32.18</v>
      </c>
      <c r="R81" s="67"/>
    </row>
    <row r="82" spans="1:18" s="66" customFormat="1" ht="12.6" hidden="1" customHeight="1" outlineLevel="1" x14ac:dyDescent="0.2">
      <c r="A82" s="64" t="s">
        <v>41</v>
      </c>
      <c r="B82" s="69">
        <v>2003</v>
      </c>
      <c r="C82" s="66">
        <f t="shared" si="0"/>
        <v>393</v>
      </c>
      <c r="D82" s="66">
        <f t="shared" si="0"/>
        <v>350.16</v>
      </c>
      <c r="E82" s="66">
        <f t="shared" si="0"/>
        <v>66.92</v>
      </c>
      <c r="F82" s="66">
        <f t="shared" si="0"/>
        <v>9.2799999999999994</v>
      </c>
      <c r="G82" s="66">
        <f t="shared" si="0"/>
        <v>12.33</v>
      </c>
      <c r="H82" s="66">
        <f t="shared" si="0"/>
        <v>60.97</v>
      </c>
      <c r="I82" s="66">
        <f t="shared" si="0"/>
        <v>17.8</v>
      </c>
      <c r="J82" s="66">
        <f t="shared" si="0"/>
        <v>8.3800000000000008</v>
      </c>
      <c r="K82" s="66">
        <f t="shared" si="0"/>
        <v>25.91</v>
      </c>
      <c r="L82" s="66">
        <f t="shared" si="0"/>
        <v>15.28</v>
      </c>
      <c r="M82" s="66">
        <f t="shared" si="0"/>
        <v>13.87</v>
      </c>
      <c r="N82" s="66">
        <f t="shared" si="0"/>
        <v>0.88</v>
      </c>
      <c r="O82" s="66">
        <f t="shared" si="0"/>
        <v>17.309999999999999</v>
      </c>
      <c r="P82" s="66">
        <f t="shared" si="0"/>
        <v>32.36</v>
      </c>
      <c r="Q82" s="66">
        <f t="shared" si="0"/>
        <v>25.15</v>
      </c>
      <c r="R82" s="67"/>
    </row>
    <row r="83" spans="1:18" s="66" customFormat="1" ht="12.6" hidden="1" customHeight="1" outlineLevel="1" x14ac:dyDescent="0.2">
      <c r="A83" s="64" t="s">
        <v>41</v>
      </c>
      <c r="B83" s="70">
        <v>2004</v>
      </c>
      <c r="C83" s="66">
        <f t="shared" si="0"/>
        <v>388</v>
      </c>
      <c r="D83" s="66">
        <f t="shared" si="0"/>
        <v>366.29</v>
      </c>
      <c r="E83" s="66">
        <f t="shared" si="0"/>
        <v>69.31</v>
      </c>
      <c r="F83" s="66">
        <f t="shared" si="0"/>
        <v>9.86</v>
      </c>
      <c r="G83" s="66">
        <f t="shared" si="0"/>
        <v>12.48</v>
      </c>
      <c r="H83" s="66">
        <f t="shared" si="0"/>
        <v>62.22</v>
      </c>
      <c r="I83" s="66">
        <f t="shared" si="0"/>
        <v>18.39</v>
      </c>
      <c r="J83" s="66">
        <f t="shared" si="0"/>
        <v>8.5</v>
      </c>
      <c r="K83" s="66">
        <f t="shared" si="0"/>
        <v>28.17</v>
      </c>
      <c r="L83" s="66">
        <f t="shared" si="0"/>
        <v>16.309999999999999</v>
      </c>
      <c r="M83" s="66">
        <f t="shared" si="0"/>
        <v>14.25</v>
      </c>
      <c r="N83" s="66">
        <f t="shared" si="0"/>
        <v>0.93</v>
      </c>
      <c r="O83" s="66">
        <f t="shared" si="0"/>
        <v>18.579999999999998</v>
      </c>
      <c r="P83" s="66">
        <f t="shared" si="0"/>
        <v>33.35</v>
      </c>
      <c r="Q83" s="66">
        <f t="shared" si="0"/>
        <v>25.95999999999998</v>
      </c>
      <c r="R83" s="67"/>
    </row>
    <row r="84" spans="1:18" s="66" customFormat="1" ht="12.6" hidden="1" customHeight="1" outlineLevel="1" x14ac:dyDescent="0.2">
      <c r="A84" s="64" t="s">
        <v>41</v>
      </c>
      <c r="B84" s="70">
        <v>2005</v>
      </c>
      <c r="C84" s="66">
        <f t="shared" si="0"/>
        <v>409</v>
      </c>
      <c r="D84" s="66">
        <f t="shared" si="0"/>
        <v>416.33</v>
      </c>
      <c r="E84" s="66">
        <f t="shared" si="0"/>
        <v>80.569999999999993</v>
      </c>
      <c r="F84" s="66">
        <f t="shared" si="0"/>
        <v>10.199999999999999</v>
      </c>
      <c r="G84" s="66">
        <f t="shared" si="0"/>
        <v>11.43</v>
      </c>
      <c r="H84" s="66">
        <f t="shared" si="0"/>
        <v>76.540000000000006</v>
      </c>
      <c r="I84" s="66">
        <f t="shared" si="0"/>
        <v>15.95</v>
      </c>
      <c r="J84" s="66">
        <f t="shared" si="0"/>
        <v>8.58</v>
      </c>
      <c r="K84" s="66">
        <f t="shared" si="0"/>
        <v>31.53</v>
      </c>
      <c r="L84" s="66">
        <f t="shared" si="0"/>
        <v>17.39</v>
      </c>
      <c r="M84" s="66">
        <f t="shared" si="0"/>
        <v>11.45</v>
      </c>
      <c r="N84" s="66">
        <f t="shared" si="0"/>
        <v>0.98</v>
      </c>
      <c r="O84" s="66">
        <f t="shared" si="0"/>
        <v>16.53</v>
      </c>
      <c r="P84" s="66">
        <f t="shared" si="0"/>
        <v>35.78</v>
      </c>
      <c r="Q84" s="66">
        <f t="shared" si="0"/>
        <v>29.940000000000111</v>
      </c>
      <c r="R84" s="67"/>
    </row>
    <row r="85" spans="1:18" s="73" customFormat="1" ht="12.6" hidden="1" customHeight="1" outlineLevel="1" x14ac:dyDescent="0.2">
      <c r="A85" s="71" t="s">
        <v>42</v>
      </c>
      <c r="B85" s="72">
        <v>2001</v>
      </c>
      <c r="C85" s="73">
        <f t="shared" ref="C85:Q89" si="1">MAX(C18,C28,C33,C38,C48,C53,C63,C68)</f>
        <v>514</v>
      </c>
      <c r="D85" s="73">
        <f t="shared" si="1"/>
        <v>453.01</v>
      </c>
      <c r="E85" s="73">
        <f t="shared" si="1"/>
        <v>83.59</v>
      </c>
      <c r="F85" s="73">
        <f t="shared" si="1"/>
        <v>12.19</v>
      </c>
      <c r="G85" s="73">
        <f t="shared" si="1"/>
        <v>25.45</v>
      </c>
      <c r="H85" s="73">
        <f t="shared" si="1"/>
        <v>81.67</v>
      </c>
      <c r="I85" s="73">
        <f t="shared" si="1"/>
        <v>24.56</v>
      </c>
      <c r="J85" s="73">
        <f t="shared" si="1"/>
        <v>13.06</v>
      </c>
      <c r="K85" s="73">
        <f t="shared" si="1"/>
        <v>50.12</v>
      </c>
      <c r="L85" s="73">
        <f t="shared" si="1"/>
        <v>22.87</v>
      </c>
      <c r="M85" s="73">
        <f t="shared" si="1"/>
        <v>31.73</v>
      </c>
      <c r="N85" s="73">
        <f t="shared" si="1"/>
        <v>3.48</v>
      </c>
      <c r="O85" s="73">
        <f t="shared" si="1"/>
        <v>24.93</v>
      </c>
      <c r="P85" s="73">
        <f t="shared" si="1"/>
        <v>29.52</v>
      </c>
      <c r="Q85" s="73">
        <f t="shared" si="1"/>
        <v>66.13</v>
      </c>
      <c r="R85" s="74"/>
    </row>
    <row r="86" spans="1:18" s="73" customFormat="1" ht="12.6" hidden="1" customHeight="1" outlineLevel="1" x14ac:dyDescent="0.2">
      <c r="A86" s="71" t="s">
        <v>42</v>
      </c>
      <c r="B86" s="75">
        <v>2002</v>
      </c>
      <c r="C86" s="73">
        <f t="shared" si="1"/>
        <v>563</v>
      </c>
      <c r="D86" s="73">
        <f t="shared" si="1"/>
        <v>460.89</v>
      </c>
      <c r="E86" s="73">
        <f t="shared" si="1"/>
        <v>88.33</v>
      </c>
      <c r="F86" s="73">
        <f t="shared" si="1"/>
        <v>12.6</v>
      </c>
      <c r="G86" s="73">
        <f t="shared" si="1"/>
        <v>24.63</v>
      </c>
      <c r="H86" s="73">
        <f t="shared" si="1"/>
        <v>84.46</v>
      </c>
      <c r="I86" s="73">
        <f t="shared" si="1"/>
        <v>24.65</v>
      </c>
      <c r="J86" s="73">
        <f t="shared" si="1"/>
        <v>13.63</v>
      </c>
      <c r="K86" s="73">
        <f t="shared" si="1"/>
        <v>49.21</v>
      </c>
      <c r="L86" s="73">
        <f t="shared" si="1"/>
        <v>22.8</v>
      </c>
      <c r="M86" s="73">
        <f t="shared" si="1"/>
        <v>32.21</v>
      </c>
      <c r="N86" s="73">
        <f t="shared" si="1"/>
        <v>3.2</v>
      </c>
      <c r="O86" s="73">
        <f t="shared" si="1"/>
        <v>25.99</v>
      </c>
      <c r="P86" s="73">
        <f t="shared" si="1"/>
        <v>31.19</v>
      </c>
      <c r="Q86" s="73">
        <f t="shared" si="1"/>
        <v>67.47</v>
      </c>
      <c r="R86" s="74"/>
    </row>
    <row r="87" spans="1:18" s="73" customFormat="1" ht="12.6" hidden="1" customHeight="1" outlineLevel="1" x14ac:dyDescent="0.2">
      <c r="A87" s="71" t="s">
        <v>42</v>
      </c>
      <c r="B87" s="76">
        <v>2003</v>
      </c>
      <c r="C87" s="73">
        <f t="shared" si="1"/>
        <v>579</v>
      </c>
      <c r="D87" s="73">
        <f t="shared" si="1"/>
        <v>477.72</v>
      </c>
      <c r="E87" s="73">
        <f t="shared" si="1"/>
        <v>91.02</v>
      </c>
      <c r="F87" s="73">
        <f t="shared" si="1"/>
        <v>13.03</v>
      </c>
      <c r="G87" s="73">
        <f t="shared" si="1"/>
        <v>16.62</v>
      </c>
      <c r="H87" s="73">
        <f t="shared" si="1"/>
        <v>79.48</v>
      </c>
      <c r="I87" s="73">
        <f t="shared" si="1"/>
        <v>24.54</v>
      </c>
      <c r="J87" s="73">
        <f t="shared" si="1"/>
        <v>12.56</v>
      </c>
      <c r="K87" s="73">
        <f t="shared" si="1"/>
        <v>42.13</v>
      </c>
      <c r="L87" s="73">
        <f t="shared" si="1"/>
        <v>23.85</v>
      </c>
      <c r="M87" s="73">
        <f t="shared" si="1"/>
        <v>19.07</v>
      </c>
      <c r="N87" s="73">
        <f t="shared" si="1"/>
        <v>2.91</v>
      </c>
      <c r="O87" s="73">
        <f t="shared" si="1"/>
        <v>29.91</v>
      </c>
      <c r="P87" s="73">
        <f t="shared" si="1"/>
        <v>41.19</v>
      </c>
      <c r="Q87" s="73">
        <f t="shared" si="1"/>
        <v>113.73</v>
      </c>
      <c r="R87" s="74"/>
    </row>
    <row r="88" spans="1:18" s="73" customFormat="1" ht="12.6" hidden="1" customHeight="1" outlineLevel="1" x14ac:dyDescent="0.2">
      <c r="A88" s="71" t="s">
        <v>42</v>
      </c>
      <c r="B88" s="77">
        <v>2004</v>
      </c>
      <c r="C88" s="73">
        <f t="shared" si="1"/>
        <v>556</v>
      </c>
      <c r="D88" s="73">
        <f t="shared" si="1"/>
        <v>494.43</v>
      </c>
      <c r="E88" s="73">
        <f t="shared" si="1"/>
        <v>93.82</v>
      </c>
      <c r="F88" s="73">
        <f t="shared" si="1"/>
        <v>13.94</v>
      </c>
      <c r="G88" s="73">
        <f t="shared" si="1"/>
        <v>16.82</v>
      </c>
      <c r="H88" s="73">
        <f t="shared" si="1"/>
        <v>80.53</v>
      </c>
      <c r="I88" s="73">
        <f t="shared" si="1"/>
        <v>25.4</v>
      </c>
      <c r="J88" s="73">
        <f t="shared" si="1"/>
        <v>12.82</v>
      </c>
      <c r="K88" s="73">
        <f t="shared" si="1"/>
        <v>45.83</v>
      </c>
      <c r="L88" s="73">
        <f t="shared" si="1"/>
        <v>25.23</v>
      </c>
      <c r="M88" s="73">
        <f t="shared" si="1"/>
        <v>19.64</v>
      </c>
      <c r="N88" s="73">
        <f t="shared" si="1"/>
        <v>3.13</v>
      </c>
      <c r="O88" s="73">
        <f t="shared" si="1"/>
        <v>32.32</v>
      </c>
      <c r="P88" s="73">
        <f t="shared" si="1"/>
        <v>42.34</v>
      </c>
      <c r="Q88" s="73">
        <f t="shared" si="1"/>
        <v>116.41000000000003</v>
      </c>
      <c r="R88" s="74"/>
    </row>
    <row r="89" spans="1:18" s="73" customFormat="1" ht="12.6" hidden="1" customHeight="1" outlineLevel="1" x14ac:dyDescent="0.2">
      <c r="A89" s="71" t="s">
        <v>42</v>
      </c>
      <c r="B89" s="77">
        <v>2005</v>
      </c>
      <c r="C89" s="73">
        <f t="shared" si="1"/>
        <v>579</v>
      </c>
      <c r="D89" s="73">
        <f t="shared" si="1"/>
        <v>520.30999999999995</v>
      </c>
      <c r="E89" s="73">
        <f t="shared" si="1"/>
        <v>113.03</v>
      </c>
      <c r="F89" s="73">
        <f t="shared" si="1"/>
        <v>14.61</v>
      </c>
      <c r="G89" s="73">
        <f t="shared" si="1"/>
        <v>17.53</v>
      </c>
      <c r="H89" s="73">
        <f t="shared" si="1"/>
        <v>99.23</v>
      </c>
      <c r="I89" s="73">
        <f t="shared" si="1"/>
        <v>29.83</v>
      </c>
      <c r="J89" s="73">
        <f t="shared" si="1"/>
        <v>12.45</v>
      </c>
      <c r="K89" s="73">
        <f t="shared" si="1"/>
        <v>59.38</v>
      </c>
      <c r="L89" s="73">
        <f t="shared" si="1"/>
        <v>29.08</v>
      </c>
      <c r="M89" s="73">
        <f t="shared" si="1"/>
        <v>18.38</v>
      </c>
      <c r="N89" s="73">
        <f t="shared" si="1"/>
        <v>2.91</v>
      </c>
      <c r="O89" s="73">
        <f t="shared" si="1"/>
        <v>39.619999999999997</v>
      </c>
      <c r="P89" s="73">
        <f t="shared" si="1"/>
        <v>46.66</v>
      </c>
      <c r="Q89" s="73">
        <f t="shared" si="1"/>
        <v>132.61000000000007</v>
      </c>
      <c r="R89" s="74"/>
    </row>
    <row r="90" spans="1:18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0">
    <mergeCell ref="S5:S7"/>
    <mergeCell ref="A75:R75"/>
    <mergeCell ref="J5:Q5"/>
    <mergeCell ref="R5:R7"/>
    <mergeCell ref="A5:A7"/>
    <mergeCell ref="B5:B7"/>
    <mergeCell ref="C5:C6"/>
    <mergeCell ref="D5:D6"/>
    <mergeCell ref="E5:I5"/>
    <mergeCell ref="A73:I73"/>
  </mergeCells>
  <hyperlinks>
    <hyperlink ref="H74" r:id="rId4" location="!/view/sk/vbd_sk_win2/ps3807rr/v_ps3807rr_00_00_00_sk" display="!/view/sk/vbd_sk_win2/ps3807rr/v_ps3807rr_00_00_00_sk"/>
    <hyperlink ref="I74" r:id="rId5" location="!/view/sk/VBD_SK_WIN/ps3002rr/v_ps3002rr_00_00_00_sk"/>
    <hyperlink ref="P74" r:id="rId6" location="!/view/sk/vbd_sk_win2/ps3807rr/v_ps3807rr_00_00_00_sk" display="!/view/sk/vbd_sk_win2/ps3807rr/v_ps3807rr_00_00_00_sk"/>
    <hyperlink ref="Q74" r:id="rId7" location="!/view/sk/VBD_SK_WIN/ps3002rr/v_ps3002rr_00_00_00_sk"/>
    <hyperlink ref="V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horizontalDpi="1200" verticalDpi="1200" r:id="rId8"/>
  <headerFooter alignWithMargins="0">
    <oddHeader>&amp;R&amp;8&amp;A</oddHeader>
    <oddFooter>&amp;R&amp;8&amp;P</oddFooter>
  </headerFooter>
  <rowBreaks count="1" manualBreakCount="1">
    <brk id="52" max="18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5"/>
  <sheetViews>
    <sheetView showGridLines="0" showOutlineSymbols="0" zoomScaleNormal="100" workbookViewId="0">
      <pane xSplit="2" ySplit="5" topLeftCell="C6" activePane="bottomRight" state="frozen"/>
      <selection activeCell="E37" sqref="E37"/>
      <selection pane="topRight" activeCell="E37" sqref="E37"/>
      <selection pane="bottomLeft" activeCell="E37" sqref="E37"/>
      <selection pane="bottomRight" activeCell="D75" sqref="D75"/>
    </sheetView>
  </sheetViews>
  <sheetFormatPr defaultColWidth="10.33203125" defaultRowHeight="12.6" customHeight="1" outlineLevelRow="1" outlineLevelCol="1" x14ac:dyDescent="0.2"/>
  <cols>
    <col min="1" max="1" width="16.5546875" style="264" customWidth="1"/>
    <col min="2" max="2" width="4" style="61" customWidth="1"/>
    <col min="3" max="3" width="10.6640625" style="62" customWidth="1"/>
    <col min="4" max="4" width="10.6640625" style="265" customWidth="1"/>
    <col min="5" max="5" width="10.6640625" style="266" customWidth="1"/>
    <col min="6" max="6" width="10.6640625" style="270" customWidth="1"/>
    <col min="7" max="7" width="10.6640625" style="265" customWidth="1"/>
    <col min="8" max="8" width="10.6640625" style="268" customWidth="1"/>
    <col min="9" max="9" width="10.33203125" style="269" customWidth="1"/>
    <col min="10" max="10" width="8.109375" style="62" customWidth="1"/>
    <col min="11" max="11" width="13.33203125" style="265" customWidth="1"/>
    <col min="12" max="12" width="9.6640625" style="266" customWidth="1"/>
    <col min="13" max="13" width="10.5546875" style="270" customWidth="1"/>
    <col min="14" max="14" width="9.5546875" style="62" customWidth="1"/>
    <col min="15" max="15" width="9.5546875" style="268" customWidth="1"/>
    <col min="16" max="16" width="10.33203125" style="62" customWidth="1"/>
    <col min="17" max="17" width="5.6640625" style="271" customWidth="1" outlineLevel="1"/>
    <col min="18" max="18" width="5.6640625" style="269" customWidth="1" outlineLevel="1"/>
    <col min="19" max="19" width="7.109375" style="269" customWidth="1" outlineLevel="1"/>
    <col min="20" max="20" width="3.6640625" style="269" customWidth="1" outlineLevel="1"/>
    <col min="21" max="21" width="4.88671875" style="269" customWidth="1"/>
    <col min="22" max="23" width="10.33203125" style="269" customWidth="1"/>
    <col min="24" max="16384" width="10.33203125" style="62"/>
  </cols>
  <sheetData>
    <row r="1" spans="1:23" s="131" customFormat="1" ht="15" customHeight="1" x14ac:dyDescent="0.3">
      <c r="A1" s="1" t="s">
        <v>0</v>
      </c>
      <c r="B1" s="2"/>
      <c r="C1" s="125"/>
      <c r="D1" s="126"/>
      <c r="E1" s="127"/>
      <c r="F1" s="128"/>
      <c r="G1" s="129"/>
      <c r="H1" s="130" t="s">
        <v>58</v>
      </c>
      <c r="J1" s="125"/>
      <c r="K1" s="126"/>
      <c r="L1" s="127"/>
      <c r="M1" s="128"/>
      <c r="N1" s="5"/>
      <c r="O1" s="130"/>
      <c r="P1" s="5"/>
      <c r="Q1" s="132"/>
    </row>
    <row r="2" spans="1:23" s="131" customFormat="1" ht="15" customHeight="1" collapsed="1" x14ac:dyDescent="0.3">
      <c r="A2" s="1" t="s">
        <v>69</v>
      </c>
      <c r="B2" s="133"/>
      <c r="C2" s="134"/>
      <c r="D2" s="135"/>
      <c r="E2" s="136"/>
      <c r="F2" s="137"/>
      <c r="G2" s="135"/>
      <c r="H2" s="138"/>
      <c r="I2" s="134"/>
      <c r="J2" s="134"/>
      <c r="K2" s="342" t="s">
        <v>96</v>
      </c>
      <c r="L2" s="136"/>
      <c r="M2" s="137"/>
      <c r="N2" s="134"/>
      <c r="O2" s="138"/>
      <c r="P2" s="134"/>
      <c r="Q2" s="132"/>
    </row>
    <row r="3" spans="1:23" s="147" customFormat="1" ht="15" customHeight="1" thickBot="1" x14ac:dyDescent="0.35">
      <c r="A3" s="139" t="s">
        <v>70</v>
      </c>
      <c r="B3" s="140"/>
      <c r="C3" s="141"/>
      <c r="D3" s="142"/>
      <c r="E3" s="143"/>
      <c r="F3" s="144"/>
      <c r="G3" s="142"/>
      <c r="H3" s="145"/>
      <c r="I3" s="141"/>
      <c r="J3" s="141"/>
      <c r="K3" s="142"/>
      <c r="L3" s="143"/>
      <c r="M3" s="144"/>
      <c r="N3" s="141"/>
      <c r="O3" s="145"/>
      <c r="P3" s="141"/>
      <c r="Q3" s="146"/>
    </row>
    <row r="4" spans="1:23" s="160" customFormat="1" ht="51.9" customHeight="1" collapsed="1" x14ac:dyDescent="0.25">
      <c r="A4" s="359" t="s">
        <v>71</v>
      </c>
      <c r="B4" s="361" t="s">
        <v>72</v>
      </c>
      <c r="C4" s="148" t="s">
        <v>73</v>
      </c>
      <c r="D4" s="149" t="s">
        <v>89</v>
      </c>
      <c r="E4" s="150" t="s">
        <v>74</v>
      </c>
      <c r="F4" s="151" t="s">
        <v>75</v>
      </c>
      <c r="G4" s="149" t="s">
        <v>76</v>
      </c>
      <c r="H4" s="152" t="s">
        <v>77</v>
      </c>
      <c r="I4" s="153"/>
      <c r="J4" s="154"/>
      <c r="K4" s="155"/>
      <c r="L4" s="156"/>
      <c r="M4" s="157"/>
      <c r="N4" s="154"/>
      <c r="O4" s="158"/>
      <c r="P4" s="154"/>
      <c r="Q4" s="159"/>
      <c r="R4" s="153"/>
      <c r="S4" s="153"/>
      <c r="T4" s="153"/>
      <c r="U4" s="153"/>
      <c r="V4" s="153"/>
      <c r="W4" s="153"/>
    </row>
    <row r="5" spans="1:23" s="160" customFormat="1" ht="54" customHeight="1" thickBot="1" x14ac:dyDescent="0.3">
      <c r="A5" s="360"/>
      <c r="B5" s="362"/>
      <c r="C5" s="161" t="s">
        <v>78</v>
      </c>
      <c r="D5" s="162" t="s">
        <v>90</v>
      </c>
      <c r="E5" s="163" t="s">
        <v>79</v>
      </c>
      <c r="F5" s="164" t="s">
        <v>80</v>
      </c>
      <c r="G5" s="165" t="s">
        <v>81</v>
      </c>
      <c r="H5" s="166" t="s">
        <v>82</v>
      </c>
      <c r="I5" s="153"/>
      <c r="J5" s="167"/>
      <c r="K5" s="168"/>
      <c r="L5" s="169"/>
      <c r="M5" s="170"/>
      <c r="N5" s="167"/>
      <c r="O5" s="171"/>
      <c r="P5" s="167"/>
      <c r="Q5" s="159"/>
      <c r="R5" s="153"/>
      <c r="S5" s="153"/>
      <c r="T5" s="153"/>
      <c r="U5" s="153"/>
      <c r="V5" s="153"/>
      <c r="W5" s="153"/>
    </row>
    <row r="6" spans="1:23" s="20" customFormat="1" ht="12.6" customHeight="1" x14ac:dyDescent="0.25">
      <c r="A6" s="172" t="s">
        <v>83</v>
      </c>
      <c r="B6" s="102" t="s">
        <v>48</v>
      </c>
      <c r="C6" s="173">
        <v>1852059</v>
      </c>
      <c r="D6" s="174">
        <v>5352011</v>
      </c>
      <c r="E6" s="175">
        <v>811</v>
      </c>
      <c r="F6" s="176">
        <v>656</v>
      </c>
      <c r="G6" s="177">
        <v>655453</v>
      </c>
      <c r="H6" s="178">
        <v>12.2</v>
      </c>
      <c r="J6" s="179"/>
      <c r="K6" s="179"/>
      <c r="L6" s="180"/>
      <c r="M6" s="181"/>
      <c r="N6" s="179"/>
      <c r="O6" s="182"/>
      <c r="P6" s="183"/>
      <c r="Q6" s="183"/>
      <c r="R6" s="183"/>
      <c r="S6" s="183"/>
      <c r="T6" s="183"/>
      <c r="U6" s="183"/>
    </row>
    <row r="7" spans="1:23" s="20" customFormat="1" ht="12.6" customHeight="1" x14ac:dyDescent="0.25">
      <c r="A7" s="184"/>
      <c r="B7" s="21" t="s">
        <v>49</v>
      </c>
      <c r="C7" s="185">
        <v>1852059</v>
      </c>
      <c r="D7" s="186">
        <v>5364283</v>
      </c>
      <c r="E7" s="187">
        <v>893</v>
      </c>
      <c r="F7" s="188">
        <v>710</v>
      </c>
      <c r="G7" s="189">
        <v>638009</v>
      </c>
      <c r="H7" s="190">
        <v>11.9</v>
      </c>
      <c r="J7" s="191"/>
      <c r="K7" s="191"/>
      <c r="L7" s="192"/>
      <c r="M7" s="193"/>
      <c r="N7" s="191"/>
      <c r="O7" s="194"/>
      <c r="P7" s="183"/>
      <c r="Q7" s="183"/>
      <c r="R7" s="183"/>
      <c r="S7" s="183"/>
      <c r="T7" s="183"/>
      <c r="U7" s="183"/>
    </row>
    <row r="8" spans="1:23" s="20" customFormat="1" ht="12.6" customHeight="1" x14ac:dyDescent="0.25">
      <c r="A8" s="184"/>
      <c r="B8" s="195" t="s">
        <v>52</v>
      </c>
      <c r="C8" s="185">
        <v>1852059</v>
      </c>
      <c r="D8" s="186">
        <v>5389916</v>
      </c>
      <c r="E8" s="187">
        <v>942</v>
      </c>
      <c r="F8" s="188">
        <v>750</v>
      </c>
      <c r="G8" s="189">
        <v>614574</v>
      </c>
      <c r="H8" s="190">
        <v>11.4</v>
      </c>
      <c r="J8" s="191"/>
      <c r="K8" s="191"/>
      <c r="L8" s="192"/>
      <c r="M8" s="193"/>
      <c r="N8" s="191"/>
      <c r="O8" s="194"/>
      <c r="P8" s="183"/>
      <c r="Q8" s="183"/>
      <c r="R8" s="183"/>
      <c r="S8" s="183"/>
      <c r="T8" s="183"/>
      <c r="U8" s="183"/>
    </row>
    <row r="9" spans="1:23" s="20" customFormat="1" ht="12.6" customHeight="1" x14ac:dyDescent="0.25">
      <c r="A9" s="184"/>
      <c r="B9" s="196" t="s">
        <v>53</v>
      </c>
      <c r="C9" s="197">
        <v>1852059</v>
      </c>
      <c r="D9" s="186">
        <v>5397428</v>
      </c>
      <c r="E9" s="187">
        <v>896</v>
      </c>
      <c r="F9" s="188">
        <v>733</v>
      </c>
      <c r="G9" s="189">
        <v>661855</v>
      </c>
      <c r="H9" s="190">
        <v>12.3</v>
      </c>
      <c r="J9" s="191"/>
      <c r="K9" s="191"/>
      <c r="L9" s="192"/>
      <c r="M9" s="193"/>
      <c r="N9" s="191"/>
      <c r="O9" s="194"/>
      <c r="P9" s="183"/>
      <c r="Q9" s="183"/>
      <c r="R9" s="183"/>
      <c r="S9" s="183"/>
      <c r="T9" s="183"/>
      <c r="U9" s="183"/>
    </row>
    <row r="10" spans="1:23" s="20" customFormat="1" ht="12.6" customHeight="1" x14ac:dyDescent="0.25">
      <c r="A10" s="299"/>
      <c r="B10" s="300" t="s">
        <v>54</v>
      </c>
      <c r="C10" s="301">
        <v>1725038</v>
      </c>
      <c r="D10" s="302">
        <v>5376535</v>
      </c>
      <c r="E10" s="303">
        <v>909</v>
      </c>
      <c r="F10" s="200">
        <v>760</v>
      </c>
      <c r="G10" s="199">
        <v>735725</v>
      </c>
      <c r="H10" s="201">
        <v>13.7</v>
      </c>
      <c r="J10" s="191"/>
      <c r="K10" s="191"/>
      <c r="L10" s="192"/>
      <c r="M10" s="193"/>
      <c r="N10" s="191"/>
      <c r="O10" s="194"/>
      <c r="P10" s="191"/>
      <c r="Q10" s="183"/>
    </row>
    <row r="11" spans="1:23" s="20" customFormat="1" ht="12.6" customHeight="1" x14ac:dyDescent="0.25">
      <c r="A11" s="202" t="s">
        <v>28</v>
      </c>
      <c r="B11" s="32" t="s">
        <v>48</v>
      </c>
      <c r="C11" s="203">
        <v>245997</v>
      </c>
      <c r="D11" s="204">
        <v>641104</v>
      </c>
      <c r="E11" s="205">
        <v>1006</v>
      </c>
      <c r="F11" s="206">
        <v>784</v>
      </c>
      <c r="G11" s="207">
        <v>27561</v>
      </c>
      <c r="H11" s="208">
        <v>4.3</v>
      </c>
      <c r="J11" s="179"/>
      <c r="K11" s="179"/>
      <c r="L11" s="180"/>
      <c r="M11" s="181"/>
      <c r="N11" s="179"/>
      <c r="O11" s="182"/>
      <c r="P11" s="183"/>
      <c r="Q11" s="183"/>
      <c r="R11" s="183"/>
      <c r="S11" s="183"/>
      <c r="T11" s="183"/>
      <c r="U11" s="183"/>
    </row>
    <row r="12" spans="1:23" s="20" customFormat="1" ht="12.6" customHeight="1" x14ac:dyDescent="0.25">
      <c r="A12" s="202"/>
      <c r="B12" s="36" t="s">
        <v>49</v>
      </c>
      <c r="C12" s="203">
        <v>245997</v>
      </c>
      <c r="D12" s="204">
        <v>650333</v>
      </c>
      <c r="E12" s="205">
        <v>1103</v>
      </c>
      <c r="F12" s="206">
        <v>861</v>
      </c>
      <c r="G12" s="207">
        <v>27948</v>
      </c>
      <c r="H12" s="208">
        <v>4.3</v>
      </c>
      <c r="J12" s="179"/>
      <c r="K12" s="179"/>
      <c r="L12" s="180"/>
      <c r="M12" s="181"/>
      <c r="N12" s="179"/>
      <c r="O12" s="182"/>
      <c r="P12" s="183"/>
      <c r="Q12" s="183"/>
      <c r="R12" s="183"/>
      <c r="S12" s="183"/>
      <c r="T12" s="183"/>
      <c r="U12" s="183"/>
    </row>
    <row r="13" spans="1:23" s="20" customFormat="1" ht="12.6" customHeight="1" x14ac:dyDescent="0.25">
      <c r="A13" s="202"/>
      <c r="B13" s="209" t="s">
        <v>52</v>
      </c>
      <c r="C13" s="203">
        <v>245997</v>
      </c>
      <c r="D13" s="204">
        <v>662249</v>
      </c>
      <c r="E13" s="205">
        <v>1131</v>
      </c>
      <c r="F13" s="206">
        <v>887</v>
      </c>
      <c r="G13" s="207">
        <v>24820</v>
      </c>
      <c r="H13" s="208">
        <v>3.7</v>
      </c>
      <c r="J13" s="179"/>
      <c r="K13" s="179"/>
      <c r="L13" s="180"/>
      <c r="M13" s="181"/>
      <c r="N13" s="179"/>
      <c r="O13" s="182"/>
      <c r="P13" s="183"/>
      <c r="Q13" s="183"/>
      <c r="R13" s="183"/>
      <c r="S13" s="183"/>
      <c r="T13" s="183"/>
      <c r="U13" s="183"/>
    </row>
    <row r="14" spans="1:23" s="20" customFormat="1" ht="12.6" customHeight="1" x14ac:dyDescent="0.25">
      <c r="A14" s="202"/>
      <c r="B14" s="210" t="s">
        <v>53</v>
      </c>
      <c r="C14" s="203">
        <v>245997</v>
      </c>
      <c r="D14" s="204">
        <v>669931</v>
      </c>
      <c r="E14" s="205">
        <v>1074</v>
      </c>
      <c r="F14" s="206">
        <v>856</v>
      </c>
      <c r="G14" s="207">
        <v>27022</v>
      </c>
      <c r="H14" s="208">
        <v>4</v>
      </c>
      <c r="J14" s="179"/>
      <c r="K14" s="179"/>
      <c r="L14" s="180"/>
      <c r="M14" s="181"/>
      <c r="N14" s="179"/>
      <c r="O14" s="182"/>
      <c r="P14" s="183"/>
      <c r="Q14" s="183"/>
      <c r="R14" s="183"/>
      <c r="S14" s="183"/>
      <c r="T14" s="183"/>
      <c r="U14" s="183"/>
    </row>
    <row r="15" spans="1:23" s="20" customFormat="1" ht="12.6" customHeight="1" x14ac:dyDescent="0.25">
      <c r="A15" s="202"/>
      <c r="B15" s="209" t="s">
        <v>54</v>
      </c>
      <c r="C15" s="304">
        <v>263980</v>
      </c>
      <c r="D15" s="204">
        <v>717914</v>
      </c>
      <c r="E15" s="205">
        <v>1072</v>
      </c>
      <c r="F15" s="206">
        <v>883</v>
      </c>
      <c r="G15" s="207">
        <v>55629</v>
      </c>
      <c r="H15" s="208">
        <v>7.7</v>
      </c>
      <c r="J15" s="179"/>
      <c r="K15" s="179"/>
      <c r="L15" s="180"/>
      <c r="M15" s="181"/>
      <c r="N15" s="179"/>
      <c r="O15" s="182"/>
      <c r="P15" s="191"/>
      <c r="Q15" s="183"/>
    </row>
    <row r="16" spans="1:23" s="45" customFormat="1" ht="12.6" customHeight="1" x14ac:dyDescent="0.25">
      <c r="A16" s="211" t="s">
        <v>29</v>
      </c>
      <c r="B16" s="41" t="s">
        <v>48</v>
      </c>
      <c r="C16" s="223">
        <v>245997</v>
      </c>
      <c r="D16" s="213">
        <v>641104</v>
      </c>
      <c r="E16" s="214">
        <v>1006</v>
      </c>
      <c r="F16" s="215">
        <v>784</v>
      </c>
      <c r="G16" s="216">
        <v>27561</v>
      </c>
      <c r="H16" s="217">
        <v>4.3</v>
      </c>
      <c r="J16" s="218"/>
      <c r="K16" s="218"/>
      <c r="L16" s="219"/>
      <c r="M16" s="220"/>
      <c r="N16" s="218"/>
      <c r="O16" s="221"/>
      <c r="P16" s="183"/>
      <c r="Q16" s="183"/>
      <c r="R16" s="183"/>
      <c r="S16" s="183"/>
      <c r="T16" s="183"/>
      <c r="U16" s="183"/>
    </row>
    <row r="17" spans="1:21" s="45" customFormat="1" ht="12.6" customHeight="1" x14ac:dyDescent="0.25">
      <c r="A17" s="222"/>
      <c r="B17" s="46" t="s">
        <v>49</v>
      </c>
      <c r="C17" s="223">
        <v>245997</v>
      </c>
      <c r="D17" s="224">
        <v>650333</v>
      </c>
      <c r="E17" s="225">
        <v>1103</v>
      </c>
      <c r="F17" s="226">
        <v>861</v>
      </c>
      <c r="G17" s="227">
        <v>27948</v>
      </c>
      <c r="H17" s="228">
        <v>4.3</v>
      </c>
      <c r="J17" s="218"/>
      <c r="K17" s="218"/>
      <c r="L17" s="219"/>
      <c r="M17" s="220"/>
      <c r="N17" s="218"/>
      <c r="O17" s="221"/>
      <c r="P17" s="183"/>
      <c r="Q17" s="183"/>
      <c r="R17" s="183"/>
      <c r="S17" s="183"/>
      <c r="T17" s="183"/>
      <c r="U17" s="183"/>
    </row>
    <row r="18" spans="1:21" s="45" customFormat="1" ht="12.6" customHeight="1" x14ac:dyDescent="0.25">
      <c r="A18" s="222"/>
      <c r="B18" s="229" t="s">
        <v>52</v>
      </c>
      <c r="C18" s="223">
        <v>245997</v>
      </c>
      <c r="D18" s="224">
        <v>662249</v>
      </c>
      <c r="E18" s="225">
        <v>1131</v>
      </c>
      <c r="F18" s="226">
        <v>887</v>
      </c>
      <c r="G18" s="227">
        <v>24820</v>
      </c>
      <c r="H18" s="228">
        <v>3.7</v>
      </c>
      <c r="J18" s="218"/>
      <c r="K18" s="218"/>
      <c r="L18" s="219"/>
      <c r="M18" s="220"/>
      <c r="N18" s="218"/>
      <c r="O18" s="221"/>
      <c r="P18" s="183"/>
      <c r="Q18" s="183"/>
      <c r="R18" s="183"/>
      <c r="S18" s="183"/>
      <c r="T18" s="183"/>
      <c r="U18" s="183"/>
    </row>
    <row r="19" spans="1:21" s="45" customFormat="1" ht="12.6" customHeight="1" x14ac:dyDescent="0.25">
      <c r="A19" s="222"/>
      <c r="B19" s="230" t="s">
        <v>53</v>
      </c>
      <c r="C19" s="223">
        <v>245997</v>
      </c>
      <c r="D19" s="224">
        <v>669931</v>
      </c>
      <c r="E19" s="225">
        <v>1074</v>
      </c>
      <c r="F19" s="226">
        <v>856</v>
      </c>
      <c r="G19" s="227">
        <v>27022</v>
      </c>
      <c r="H19" s="228">
        <v>4</v>
      </c>
      <c r="J19" s="218"/>
      <c r="K19" s="218"/>
      <c r="L19" s="219"/>
      <c r="M19" s="220"/>
      <c r="N19" s="218"/>
      <c r="O19" s="221"/>
      <c r="P19" s="183"/>
      <c r="Q19" s="183"/>
      <c r="R19" s="183"/>
      <c r="S19" s="183"/>
      <c r="T19" s="183"/>
      <c r="U19" s="183"/>
    </row>
    <row r="20" spans="1:21" s="45" customFormat="1" ht="12.6" customHeight="1" x14ac:dyDescent="0.25">
      <c r="A20" s="222"/>
      <c r="B20" s="229" t="s">
        <v>54</v>
      </c>
      <c r="C20" s="231">
        <v>263980</v>
      </c>
      <c r="D20" s="232">
        <v>717914</v>
      </c>
      <c r="E20" s="233">
        <v>1072</v>
      </c>
      <c r="F20" s="234">
        <v>883</v>
      </c>
      <c r="G20" s="235">
        <v>55629</v>
      </c>
      <c r="H20" s="236">
        <v>7.7</v>
      </c>
      <c r="J20" s="218"/>
      <c r="K20" s="218"/>
      <c r="L20" s="219"/>
      <c r="M20" s="220"/>
      <c r="N20" s="218"/>
      <c r="O20" s="221"/>
      <c r="P20" s="191"/>
      <c r="Q20" s="183"/>
      <c r="R20" s="20"/>
      <c r="S20" s="20"/>
      <c r="T20" s="20"/>
      <c r="U20" s="20"/>
    </row>
    <row r="21" spans="1:21" s="20" customFormat="1" ht="12.6" customHeight="1" x14ac:dyDescent="0.25">
      <c r="A21" s="237" t="s">
        <v>30</v>
      </c>
      <c r="B21" s="238" t="s">
        <v>48</v>
      </c>
      <c r="C21" s="239">
        <v>647814</v>
      </c>
      <c r="D21" s="240">
        <v>1798643</v>
      </c>
      <c r="E21" s="241">
        <v>828</v>
      </c>
      <c r="F21" s="242">
        <v>671</v>
      </c>
      <c r="G21" s="243">
        <v>154575</v>
      </c>
      <c r="H21" s="244">
        <v>8.6</v>
      </c>
      <c r="J21" s="179"/>
      <c r="K21" s="179"/>
      <c r="L21" s="180"/>
      <c r="M21" s="181"/>
      <c r="N21" s="179"/>
      <c r="O21" s="182"/>
      <c r="P21" s="183"/>
      <c r="Q21" s="183"/>
      <c r="R21" s="183"/>
      <c r="S21" s="183"/>
      <c r="T21" s="183"/>
      <c r="U21" s="183"/>
    </row>
    <row r="22" spans="1:21" s="20" customFormat="1" ht="12.6" customHeight="1" x14ac:dyDescent="0.25">
      <c r="A22" s="202"/>
      <c r="B22" s="36" t="s">
        <v>49</v>
      </c>
      <c r="C22" s="203">
        <v>647814</v>
      </c>
      <c r="D22" s="204">
        <v>1798240</v>
      </c>
      <c r="E22" s="205">
        <v>920</v>
      </c>
      <c r="F22" s="206">
        <v>734</v>
      </c>
      <c r="G22" s="207">
        <v>132694</v>
      </c>
      <c r="H22" s="208">
        <v>7.4</v>
      </c>
      <c r="J22" s="179"/>
      <c r="K22" s="179"/>
      <c r="L22" s="180"/>
      <c r="M22" s="181"/>
      <c r="N22" s="179"/>
      <c r="O22" s="182"/>
      <c r="P22" s="183"/>
      <c r="Q22" s="183"/>
      <c r="R22" s="183"/>
      <c r="S22" s="183"/>
      <c r="T22" s="183"/>
      <c r="U22" s="183"/>
    </row>
    <row r="23" spans="1:21" s="20" customFormat="1" ht="12.6" customHeight="1" x14ac:dyDescent="0.25">
      <c r="A23" s="202"/>
      <c r="B23" s="209" t="s">
        <v>52</v>
      </c>
      <c r="C23" s="203">
        <v>647814</v>
      </c>
      <c r="D23" s="204">
        <v>1802255</v>
      </c>
      <c r="E23" s="205">
        <v>980</v>
      </c>
      <c r="F23" s="206">
        <v>783</v>
      </c>
      <c r="G23" s="207">
        <v>128737</v>
      </c>
      <c r="H23" s="208">
        <v>7.1</v>
      </c>
      <c r="J23" s="179"/>
      <c r="K23" s="179"/>
      <c r="L23" s="180"/>
      <c r="M23" s="181"/>
      <c r="N23" s="179"/>
      <c r="O23" s="182"/>
      <c r="P23" s="183"/>
      <c r="Q23" s="183"/>
      <c r="R23" s="183"/>
      <c r="S23" s="183"/>
      <c r="T23" s="183"/>
      <c r="U23" s="183"/>
    </row>
    <row r="24" spans="1:21" s="20" customFormat="1" ht="12.6" customHeight="1" x14ac:dyDescent="0.25">
      <c r="A24" s="202"/>
      <c r="B24" s="245" t="s">
        <v>53</v>
      </c>
      <c r="C24" s="246">
        <v>647814</v>
      </c>
      <c r="D24" s="204">
        <v>1796520</v>
      </c>
      <c r="E24" s="205">
        <v>936</v>
      </c>
      <c r="F24" s="206">
        <v>766</v>
      </c>
      <c r="G24" s="207">
        <v>143094</v>
      </c>
      <c r="H24" s="208">
        <v>8</v>
      </c>
      <c r="J24" s="179"/>
      <c r="K24" s="179"/>
      <c r="L24" s="180"/>
      <c r="M24" s="181"/>
      <c r="N24" s="179"/>
      <c r="O24" s="182"/>
      <c r="P24" s="183"/>
      <c r="Q24" s="183"/>
      <c r="R24" s="183"/>
      <c r="S24" s="183"/>
      <c r="T24" s="183"/>
      <c r="U24" s="183"/>
    </row>
    <row r="25" spans="1:21" s="20" customFormat="1" ht="12.6" customHeight="1" x14ac:dyDescent="0.25">
      <c r="A25" s="202"/>
      <c r="B25" s="32" t="s">
        <v>54</v>
      </c>
      <c r="C25" s="203">
        <v>610330</v>
      </c>
      <c r="D25" s="204">
        <v>1787031</v>
      </c>
      <c r="E25" s="205">
        <v>947</v>
      </c>
      <c r="F25" s="206">
        <v>790</v>
      </c>
      <c r="G25" s="207">
        <v>168976</v>
      </c>
      <c r="H25" s="208">
        <v>9.5</v>
      </c>
      <c r="J25" s="179"/>
      <c r="K25" s="179"/>
      <c r="L25" s="180"/>
      <c r="M25" s="181"/>
      <c r="N25" s="179"/>
      <c r="O25" s="182"/>
      <c r="P25" s="191"/>
      <c r="Q25" s="183"/>
    </row>
    <row r="26" spans="1:21" s="45" customFormat="1" ht="12.6" customHeight="1" x14ac:dyDescent="0.25">
      <c r="A26" s="211" t="s">
        <v>31</v>
      </c>
      <c r="B26" s="41" t="s">
        <v>48</v>
      </c>
      <c r="C26" s="212">
        <v>191263</v>
      </c>
      <c r="D26" s="213">
        <v>552042</v>
      </c>
      <c r="E26" s="214">
        <v>839</v>
      </c>
      <c r="F26" s="215">
        <v>682</v>
      </c>
      <c r="G26" s="216">
        <v>43859</v>
      </c>
      <c r="H26" s="217">
        <v>7.9</v>
      </c>
      <c r="J26" s="218"/>
      <c r="K26" s="218"/>
      <c r="L26" s="219"/>
      <c r="M26" s="220"/>
      <c r="N26" s="218"/>
      <c r="O26" s="221"/>
      <c r="P26" s="183"/>
      <c r="Q26" s="183"/>
      <c r="R26" s="183"/>
      <c r="S26" s="183"/>
      <c r="T26" s="183"/>
      <c r="U26" s="183"/>
    </row>
    <row r="27" spans="1:21" s="45" customFormat="1" ht="12.6" customHeight="1" x14ac:dyDescent="0.25">
      <c r="A27" s="222"/>
      <c r="B27" s="46" t="s">
        <v>49</v>
      </c>
      <c r="C27" s="223">
        <v>191263</v>
      </c>
      <c r="D27" s="224">
        <v>553779</v>
      </c>
      <c r="E27" s="225">
        <v>925</v>
      </c>
      <c r="F27" s="226">
        <v>738</v>
      </c>
      <c r="G27" s="227">
        <v>58997</v>
      </c>
      <c r="H27" s="228">
        <v>10.7</v>
      </c>
      <c r="J27" s="218"/>
      <c r="K27" s="218"/>
      <c r="L27" s="219"/>
      <c r="M27" s="220"/>
      <c r="N27" s="218"/>
      <c r="O27" s="221"/>
      <c r="P27" s="183"/>
      <c r="Q27" s="183"/>
      <c r="R27" s="183"/>
      <c r="S27" s="183"/>
      <c r="T27" s="183"/>
      <c r="U27" s="183"/>
    </row>
    <row r="28" spans="1:21" s="45" customFormat="1" ht="12.6" customHeight="1" x14ac:dyDescent="0.25">
      <c r="A28" s="222"/>
      <c r="B28" s="247" t="s">
        <v>52</v>
      </c>
      <c r="C28" s="248">
        <v>191263</v>
      </c>
      <c r="D28" s="224">
        <v>557040</v>
      </c>
      <c r="E28" s="225">
        <v>986</v>
      </c>
      <c r="F28" s="226">
        <v>793</v>
      </c>
      <c r="G28" s="227">
        <v>50341</v>
      </c>
      <c r="H28" s="228">
        <v>9</v>
      </c>
      <c r="J28" s="218"/>
      <c r="K28" s="218"/>
      <c r="L28" s="219"/>
      <c r="M28" s="220"/>
      <c r="N28" s="218"/>
      <c r="O28" s="221"/>
      <c r="P28" s="183"/>
      <c r="Q28" s="183"/>
      <c r="R28" s="183"/>
      <c r="S28" s="183"/>
      <c r="T28" s="183"/>
      <c r="U28" s="183"/>
    </row>
    <row r="29" spans="1:21" s="45" customFormat="1" ht="12.6" customHeight="1" x14ac:dyDescent="0.25">
      <c r="A29" s="222"/>
      <c r="B29" s="57" t="s">
        <v>53</v>
      </c>
      <c r="C29" s="223">
        <v>191263</v>
      </c>
      <c r="D29" s="224">
        <v>558128</v>
      </c>
      <c r="E29" s="225">
        <v>947</v>
      </c>
      <c r="F29" s="226">
        <v>774</v>
      </c>
      <c r="G29" s="227">
        <v>55351</v>
      </c>
      <c r="H29" s="228">
        <v>9.9</v>
      </c>
      <c r="J29" s="218"/>
      <c r="K29" s="218"/>
      <c r="L29" s="219"/>
      <c r="M29" s="220"/>
      <c r="N29" s="218"/>
      <c r="O29" s="221"/>
      <c r="P29" s="183"/>
      <c r="Q29" s="183"/>
      <c r="R29" s="183"/>
      <c r="S29" s="183"/>
      <c r="T29" s="183"/>
      <c r="U29" s="183"/>
    </row>
    <row r="30" spans="1:21" s="45" customFormat="1" ht="12.6" customHeight="1" x14ac:dyDescent="0.25">
      <c r="A30" s="222"/>
      <c r="B30" s="46" t="s">
        <v>54</v>
      </c>
      <c r="C30" s="231">
        <v>189551</v>
      </c>
      <c r="D30" s="232">
        <v>559954</v>
      </c>
      <c r="E30" s="233">
        <v>994</v>
      </c>
      <c r="F30" s="234">
        <v>830</v>
      </c>
      <c r="G30" s="235">
        <v>50001</v>
      </c>
      <c r="H30" s="236">
        <v>8.9</v>
      </c>
      <c r="J30" s="218"/>
      <c r="K30" s="218"/>
      <c r="L30" s="219"/>
      <c r="M30" s="220"/>
      <c r="N30" s="218"/>
      <c r="O30" s="221"/>
      <c r="P30" s="191"/>
      <c r="Q30" s="183"/>
      <c r="R30" s="20"/>
      <c r="S30" s="20"/>
      <c r="T30" s="20"/>
      <c r="U30" s="20"/>
    </row>
    <row r="31" spans="1:21" s="45" customFormat="1" ht="12.6" customHeight="1" x14ac:dyDescent="0.25">
      <c r="A31" s="211" t="s">
        <v>32</v>
      </c>
      <c r="B31" s="41" t="s">
        <v>48</v>
      </c>
      <c r="C31" s="212">
        <v>208839</v>
      </c>
      <c r="D31" s="213">
        <v>578184</v>
      </c>
      <c r="E31" s="214">
        <v>834</v>
      </c>
      <c r="F31" s="215">
        <v>675</v>
      </c>
      <c r="G31" s="216">
        <v>38368</v>
      </c>
      <c r="H31" s="217">
        <v>6.6</v>
      </c>
      <c r="J31" s="218"/>
      <c r="K31" s="218"/>
      <c r="L31" s="219"/>
      <c r="M31" s="220"/>
      <c r="N31" s="218"/>
      <c r="O31" s="221"/>
      <c r="P31" s="183"/>
      <c r="Q31" s="183"/>
      <c r="R31" s="183"/>
      <c r="S31" s="183"/>
      <c r="T31" s="183"/>
      <c r="U31" s="183"/>
    </row>
    <row r="32" spans="1:21" s="45" customFormat="1" ht="12.6" customHeight="1" x14ac:dyDescent="0.25">
      <c r="A32" s="222"/>
      <c r="B32" s="46" t="s">
        <v>49</v>
      </c>
      <c r="C32" s="223">
        <v>208839</v>
      </c>
      <c r="D32" s="224">
        <v>577350</v>
      </c>
      <c r="E32" s="225">
        <v>921</v>
      </c>
      <c r="F32" s="226">
        <v>733</v>
      </c>
      <c r="G32" s="227">
        <v>29727</v>
      </c>
      <c r="H32" s="228">
        <v>5.0999999999999996</v>
      </c>
      <c r="J32" s="218"/>
      <c r="K32" s="218"/>
      <c r="L32" s="219"/>
      <c r="M32" s="220"/>
      <c r="N32" s="218"/>
      <c r="O32" s="221"/>
      <c r="P32" s="183"/>
      <c r="Q32" s="183"/>
      <c r="R32" s="183"/>
      <c r="S32" s="183"/>
      <c r="T32" s="183"/>
      <c r="U32" s="183"/>
    </row>
    <row r="33" spans="1:21" s="45" customFormat="1" ht="12.6" customHeight="1" x14ac:dyDescent="0.25">
      <c r="A33" s="222"/>
      <c r="B33" s="229" t="s">
        <v>52</v>
      </c>
      <c r="C33" s="223">
        <v>208839</v>
      </c>
      <c r="D33" s="224">
        <v>578118</v>
      </c>
      <c r="E33" s="225">
        <v>969</v>
      </c>
      <c r="F33" s="226">
        <v>781</v>
      </c>
      <c r="G33" s="227">
        <v>30342</v>
      </c>
      <c r="H33" s="228">
        <v>5.2</v>
      </c>
      <c r="J33" s="218"/>
      <c r="K33" s="218"/>
      <c r="L33" s="219"/>
      <c r="M33" s="220"/>
      <c r="N33" s="218"/>
      <c r="O33" s="221"/>
      <c r="P33" s="183"/>
      <c r="Q33" s="183"/>
      <c r="R33" s="183"/>
      <c r="S33" s="183"/>
      <c r="T33" s="183"/>
      <c r="U33" s="183"/>
    </row>
    <row r="34" spans="1:21" s="45" customFormat="1" ht="12.6" customHeight="1" x14ac:dyDescent="0.25">
      <c r="A34" s="222"/>
      <c r="B34" s="230" t="s">
        <v>53</v>
      </c>
      <c r="C34" s="223">
        <v>208839</v>
      </c>
      <c r="D34" s="224">
        <v>576140</v>
      </c>
      <c r="E34" s="225">
        <v>919</v>
      </c>
      <c r="F34" s="226">
        <v>757</v>
      </c>
      <c r="G34" s="227">
        <v>33531</v>
      </c>
      <c r="H34" s="228">
        <v>5.8</v>
      </c>
      <c r="J34" s="218"/>
      <c r="K34" s="218"/>
      <c r="L34" s="219"/>
      <c r="M34" s="220"/>
      <c r="N34" s="218"/>
      <c r="O34" s="221"/>
      <c r="P34" s="183"/>
      <c r="Q34" s="183"/>
      <c r="R34" s="183"/>
      <c r="S34" s="183"/>
      <c r="T34" s="183"/>
      <c r="U34" s="183"/>
    </row>
    <row r="35" spans="1:21" s="45" customFormat="1" ht="12.6" customHeight="1" x14ac:dyDescent="0.25">
      <c r="A35" s="222"/>
      <c r="B35" s="46" t="s">
        <v>54</v>
      </c>
      <c r="C35" s="231">
        <v>194478</v>
      </c>
      <c r="D35" s="232">
        <v>568811</v>
      </c>
      <c r="E35" s="233">
        <v>928</v>
      </c>
      <c r="F35" s="234">
        <v>772</v>
      </c>
      <c r="G35" s="235">
        <v>44632</v>
      </c>
      <c r="H35" s="236">
        <v>7.8</v>
      </c>
      <c r="J35" s="218"/>
      <c r="K35" s="218"/>
      <c r="L35" s="219"/>
      <c r="M35" s="220"/>
      <c r="N35" s="218"/>
      <c r="O35" s="221"/>
      <c r="P35" s="191"/>
      <c r="Q35" s="183"/>
      <c r="R35" s="20"/>
      <c r="S35" s="20"/>
      <c r="T35" s="20"/>
      <c r="U35" s="20"/>
    </row>
    <row r="36" spans="1:21" s="45" customFormat="1" ht="12.6" customHeight="1" x14ac:dyDescent="0.25">
      <c r="A36" s="211" t="s">
        <v>33</v>
      </c>
      <c r="B36" s="41" t="s">
        <v>48</v>
      </c>
      <c r="C36" s="212">
        <v>247712</v>
      </c>
      <c r="D36" s="213">
        <v>668417</v>
      </c>
      <c r="E36" s="214">
        <v>813</v>
      </c>
      <c r="F36" s="215">
        <v>658</v>
      </c>
      <c r="G36" s="216">
        <v>72348</v>
      </c>
      <c r="H36" s="217">
        <v>10.8</v>
      </c>
      <c r="J36" s="218"/>
      <c r="K36" s="218"/>
      <c r="L36" s="219"/>
      <c r="M36" s="220"/>
      <c r="N36" s="218"/>
      <c r="O36" s="221"/>
      <c r="P36" s="183"/>
      <c r="Q36" s="183"/>
      <c r="R36" s="183"/>
      <c r="S36" s="183"/>
      <c r="T36" s="183"/>
      <c r="U36" s="183"/>
    </row>
    <row r="37" spans="1:21" s="45" customFormat="1" ht="12.6" customHeight="1" x14ac:dyDescent="0.25">
      <c r="A37" s="222"/>
      <c r="B37" s="46" t="s">
        <v>49</v>
      </c>
      <c r="C37" s="223">
        <v>247712</v>
      </c>
      <c r="D37" s="224">
        <v>667111</v>
      </c>
      <c r="E37" s="225">
        <v>915</v>
      </c>
      <c r="F37" s="226">
        <v>733</v>
      </c>
      <c r="G37" s="227">
        <v>43970</v>
      </c>
      <c r="H37" s="228">
        <v>6.6</v>
      </c>
      <c r="J37" s="218"/>
      <c r="K37" s="218"/>
      <c r="L37" s="219"/>
      <c r="M37" s="220"/>
      <c r="N37" s="218"/>
      <c r="O37" s="221"/>
      <c r="P37" s="183"/>
      <c r="Q37" s="183"/>
      <c r="R37" s="183"/>
      <c r="S37" s="183"/>
      <c r="T37" s="183"/>
      <c r="U37" s="183"/>
    </row>
    <row r="38" spans="1:21" s="45" customFormat="1" ht="12.6" customHeight="1" x14ac:dyDescent="0.25">
      <c r="A38" s="222"/>
      <c r="B38" s="229" t="s">
        <v>52</v>
      </c>
      <c r="C38" s="223">
        <v>247712</v>
      </c>
      <c r="D38" s="224">
        <v>667097</v>
      </c>
      <c r="E38" s="225">
        <v>986</v>
      </c>
      <c r="F38" s="226">
        <v>776</v>
      </c>
      <c r="G38" s="227">
        <v>48055</v>
      </c>
      <c r="H38" s="228">
        <v>7.2</v>
      </c>
      <c r="J38" s="218"/>
      <c r="K38" s="218"/>
      <c r="L38" s="219"/>
      <c r="M38" s="220"/>
      <c r="N38" s="218"/>
      <c r="O38" s="221"/>
      <c r="P38" s="183"/>
      <c r="Q38" s="183"/>
      <c r="R38" s="183"/>
      <c r="S38" s="183"/>
      <c r="T38" s="183"/>
      <c r="U38" s="183"/>
    </row>
    <row r="39" spans="1:21" s="45" customFormat="1" ht="12.6" customHeight="1" x14ac:dyDescent="0.25">
      <c r="A39" s="222"/>
      <c r="B39" s="46" t="s">
        <v>53</v>
      </c>
      <c r="C39" s="223">
        <v>247712</v>
      </c>
      <c r="D39" s="224">
        <v>662252</v>
      </c>
      <c r="E39" s="225">
        <v>940</v>
      </c>
      <c r="F39" s="226">
        <v>767</v>
      </c>
      <c r="G39" s="227">
        <v>54212</v>
      </c>
      <c r="H39" s="228">
        <v>8.1999999999999993</v>
      </c>
      <c r="J39" s="218"/>
      <c r="K39" s="218"/>
      <c r="L39" s="219"/>
      <c r="M39" s="220"/>
      <c r="N39" s="218"/>
      <c r="O39" s="221"/>
      <c r="P39" s="183"/>
      <c r="Q39" s="183"/>
      <c r="R39" s="183"/>
      <c r="S39" s="183"/>
      <c r="T39" s="183"/>
      <c r="U39" s="183"/>
    </row>
    <row r="40" spans="1:21" s="45" customFormat="1" ht="12.6" customHeight="1" x14ac:dyDescent="0.25">
      <c r="A40" s="222"/>
      <c r="B40" s="229" t="s">
        <v>54</v>
      </c>
      <c r="C40" s="223">
        <v>226302</v>
      </c>
      <c r="D40" s="224">
        <v>658266</v>
      </c>
      <c r="E40" s="225">
        <v>923</v>
      </c>
      <c r="F40" s="226">
        <v>772</v>
      </c>
      <c r="G40" s="227">
        <v>74344</v>
      </c>
      <c r="H40" s="228">
        <v>11.3</v>
      </c>
      <c r="J40" s="218"/>
      <c r="K40" s="218"/>
      <c r="L40" s="219"/>
      <c r="M40" s="220"/>
      <c r="N40" s="218"/>
      <c r="O40" s="221"/>
      <c r="P40" s="191"/>
      <c r="Q40" s="183"/>
      <c r="R40" s="20"/>
      <c r="S40" s="20"/>
      <c r="T40" s="20"/>
      <c r="U40" s="20"/>
    </row>
    <row r="41" spans="1:21" s="20" customFormat="1" ht="12.6" customHeight="1" x14ac:dyDescent="0.25">
      <c r="A41" s="249" t="s">
        <v>34</v>
      </c>
      <c r="B41" s="238" t="s">
        <v>48</v>
      </c>
      <c r="C41" s="239">
        <v>458971</v>
      </c>
      <c r="D41" s="240">
        <v>1314201</v>
      </c>
      <c r="E41" s="241">
        <v>765</v>
      </c>
      <c r="F41" s="242">
        <v>625</v>
      </c>
      <c r="G41" s="243">
        <v>199364</v>
      </c>
      <c r="H41" s="244">
        <v>15.2</v>
      </c>
      <c r="J41" s="179"/>
      <c r="K41" s="179"/>
      <c r="L41" s="180"/>
      <c r="M41" s="181"/>
      <c r="N41" s="179"/>
      <c r="O41" s="182"/>
      <c r="P41" s="183"/>
      <c r="Q41" s="183"/>
      <c r="R41" s="183"/>
      <c r="S41" s="183"/>
      <c r="T41" s="183"/>
      <c r="U41" s="183"/>
    </row>
    <row r="42" spans="1:21" s="45" customFormat="1" ht="12.6" customHeight="1" x14ac:dyDescent="0.25">
      <c r="A42" s="250"/>
      <c r="B42" s="36" t="s">
        <v>49</v>
      </c>
      <c r="C42" s="203">
        <v>458971</v>
      </c>
      <c r="D42" s="204">
        <v>1313900</v>
      </c>
      <c r="E42" s="205">
        <v>855</v>
      </c>
      <c r="F42" s="206">
        <v>679</v>
      </c>
      <c r="G42" s="207">
        <v>204615</v>
      </c>
      <c r="H42" s="208">
        <v>15.6</v>
      </c>
      <c r="J42" s="179"/>
      <c r="K42" s="179"/>
      <c r="L42" s="180"/>
      <c r="M42" s="181"/>
      <c r="N42" s="179"/>
      <c r="O42" s="182"/>
      <c r="P42" s="183"/>
      <c r="Q42" s="183"/>
      <c r="R42" s="183"/>
      <c r="S42" s="183"/>
      <c r="T42" s="183"/>
      <c r="U42" s="183"/>
    </row>
    <row r="43" spans="1:21" s="20" customFormat="1" ht="12.6" customHeight="1" x14ac:dyDescent="0.25">
      <c r="A43" s="202"/>
      <c r="B43" s="209" t="s">
        <v>52</v>
      </c>
      <c r="C43" s="203">
        <v>458971</v>
      </c>
      <c r="D43" s="204">
        <v>1316039</v>
      </c>
      <c r="E43" s="205">
        <v>923</v>
      </c>
      <c r="F43" s="206">
        <v>735</v>
      </c>
      <c r="G43" s="207">
        <v>194932</v>
      </c>
      <c r="H43" s="208">
        <v>14.8</v>
      </c>
      <c r="J43" s="179"/>
      <c r="K43" s="179"/>
      <c r="L43" s="180"/>
      <c r="M43" s="181"/>
      <c r="N43" s="179"/>
      <c r="O43" s="182"/>
      <c r="P43" s="183"/>
      <c r="Q43" s="183"/>
      <c r="R43" s="183"/>
      <c r="S43" s="183"/>
      <c r="T43" s="183"/>
      <c r="U43" s="183"/>
    </row>
    <row r="44" spans="1:21" s="20" customFormat="1" ht="12.6" customHeight="1" x14ac:dyDescent="0.25">
      <c r="A44" s="202"/>
      <c r="B44" s="36" t="s">
        <v>53</v>
      </c>
      <c r="C44" s="203">
        <v>458971</v>
      </c>
      <c r="D44" s="204">
        <v>1319609</v>
      </c>
      <c r="E44" s="205">
        <v>883</v>
      </c>
      <c r="F44" s="206">
        <v>721</v>
      </c>
      <c r="G44" s="207">
        <v>206087</v>
      </c>
      <c r="H44" s="208">
        <v>15.6</v>
      </c>
      <c r="J44" s="179"/>
      <c r="K44" s="179"/>
      <c r="L44" s="180"/>
      <c r="M44" s="181"/>
      <c r="N44" s="179"/>
      <c r="O44" s="182"/>
      <c r="P44" s="183"/>
      <c r="Q44" s="183"/>
      <c r="R44" s="183"/>
      <c r="S44" s="183"/>
      <c r="T44" s="183"/>
      <c r="U44" s="183"/>
    </row>
    <row r="45" spans="1:21" s="20" customFormat="1" ht="12.6" customHeight="1" x14ac:dyDescent="0.25">
      <c r="A45" s="202"/>
      <c r="B45" s="209" t="s">
        <v>54</v>
      </c>
      <c r="C45" s="203">
        <v>414848</v>
      </c>
      <c r="D45" s="204">
        <v>1298079</v>
      </c>
      <c r="E45" s="205">
        <v>895</v>
      </c>
      <c r="F45" s="206">
        <v>744</v>
      </c>
      <c r="G45" s="207">
        <v>174854</v>
      </c>
      <c r="H45" s="208">
        <v>13.5</v>
      </c>
      <c r="J45" s="179"/>
      <c r="K45" s="179"/>
      <c r="L45" s="180"/>
      <c r="M45" s="181"/>
      <c r="N45" s="179"/>
      <c r="O45" s="182"/>
      <c r="P45" s="191"/>
      <c r="Q45" s="191"/>
      <c r="R45" s="183"/>
    </row>
    <row r="46" spans="1:21" s="45" customFormat="1" ht="12.6" customHeight="1" x14ac:dyDescent="0.25">
      <c r="A46" s="211" t="s">
        <v>35</v>
      </c>
      <c r="B46" s="41" t="s">
        <v>48</v>
      </c>
      <c r="C46" s="212">
        <v>218788</v>
      </c>
      <c r="D46" s="213">
        <v>677625</v>
      </c>
      <c r="E46" s="214">
        <v>775</v>
      </c>
      <c r="F46" s="215">
        <v>633</v>
      </c>
      <c r="G46" s="216">
        <v>87465</v>
      </c>
      <c r="H46" s="217">
        <v>12.9</v>
      </c>
      <c r="J46" s="218"/>
      <c r="K46" s="218"/>
      <c r="L46" s="219"/>
      <c r="M46" s="220"/>
      <c r="N46" s="218"/>
      <c r="O46" s="221"/>
      <c r="P46" s="183"/>
      <c r="Q46" s="183"/>
      <c r="R46" s="183"/>
      <c r="S46" s="183"/>
      <c r="T46" s="183"/>
      <c r="U46" s="183"/>
    </row>
    <row r="47" spans="1:21" s="45" customFormat="1" ht="12.6" customHeight="1" x14ac:dyDescent="0.25">
      <c r="A47" s="222"/>
      <c r="B47" s="46" t="s">
        <v>49</v>
      </c>
      <c r="C47" s="223">
        <v>218788</v>
      </c>
      <c r="D47" s="224">
        <v>678622</v>
      </c>
      <c r="E47" s="225">
        <v>876</v>
      </c>
      <c r="F47" s="226">
        <v>692</v>
      </c>
      <c r="G47" s="227">
        <v>81904</v>
      </c>
      <c r="H47" s="228">
        <v>12.1</v>
      </c>
      <c r="J47" s="218"/>
      <c r="K47" s="218"/>
      <c r="L47" s="219"/>
      <c r="M47" s="220"/>
      <c r="N47" s="218"/>
      <c r="O47" s="221"/>
      <c r="P47" s="183"/>
      <c r="Q47" s="183"/>
      <c r="R47" s="183"/>
      <c r="S47" s="183"/>
      <c r="T47" s="183"/>
      <c r="U47" s="183"/>
    </row>
    <row r="48" spans="1:21" s="45" customFormat="1" ht="12.6" customHeight="1" x14ac:dyDescent="0.25">
      <c r="A48" s="222"/>
      <c r="B48" s="229" t="s">
        <v>52</v>
      </c>
      <c r="C48" s="223">
        <v>218788</v>
      </c>
      <c r="D48" s="224">
        <v>681203</v>
      </c>
      <c r="E48" s="225">
        <v>936</v>
      </c>
      <c r="F48" s="226">
        <v>748</v>
      </c>
      <c r="G48" s="227">
        <v>78912</v>
      </c>
      <c r="H48" s="228">
        <v>11.6</v>
      </c>
      <c r="J48" s="218"/>
      <c r="K48" s="218"/>
      <c r="L48" s="219"/>
      <c r="M48" s="220"/>
      <c r="N48" s="218"/>
      <c r="O48" s="221"/>
      <c r="P48" s="183"/>
      <c r="Q48" s="183"/>
      <c r="R48" s="183"/>
      <c r="S48" s="183"/>
      <c r="T48" s="183"/>
      <c r="U48" s="183"/>
    </row>
    <row r="49" spans="1:21" s="45" customFormat="1" ht="12.6" customHeight="1" x14ac:dyDescent="0.25">
      <c r="A49" s="222"/>
      <c r="B49" s="46" t="s">
        <v>53</v>
      </c>
      <c r="C49" s="223">
        <v>218788</v>
      </c>
      <c r="D49" s="224">
        <v>684290</v>
      </c>
      <c r="E49" s="225">
        <v>888</v>
      </c>
      <c r="F49" s="226">
        <v>728</v>
      </c>
      <c r="G49" s="227">
        <v>84703</v>
      </c>
      <c r="H49" s="228">
        <v>12.4</v>
      </c>
      <c r="J49" s="218"/>
      <c r="K49" s="218"/>
      <c r="L49" s="219"/>
      <c r="M49" s="220"/>
      <c r="N49" s="218"/>
      <c r="O49" s="221"/>
      <c r="P49" s="183"/>
      <c r="Q49" s="183"/>
      <c r="R49" s="183"/>
      <c r="S49" s="183"/>
      <c r="T49" s="183"/>
      <c r="U49" s="183"/>
    </row>
    <row r="50" spans="1:21" s="45" customFormat="1" ht="12.6" customHeight="1" x14ac:dyDescent="0.25">
      <c r="A50" s="222"/>
      <c r="B50" s="46" t="s">
        <v>54</v>
      </c>
      <c r="C50" s="231">
        <v>210123</v>
      </c>
      <c r="D50" s="232">
        <v>683722</v>
      </c>
      <c r="E50" s="233">
        <v>912</v>
      </c>
      <c r="F50" s="234">
        <v>767</v>
      </c>
      <c r="G50" s="235">
        <v>65647</v>
      </c>
      <c r="H50" s="236">
        <v>9.6</v>
      </c>
      <c r="J50" s="218"/>
      <c r="K50" s="218"/>
      <c r="L50" s="219"/>
      <c r="M50" s="220"/>
      <c r="N50" s="218"/>
      <c r="O50" s="221"/>
      <c r="P50" s="191"/>
      <c r="Q50" s="191"/>
      <c r="R50" s="183"/>
      <c r="S50" s="20"/>
      <c r="T50" s="20"/>
      <c r="U50" s="20"/>
    </row>
    <row r="51" spans="1:21" s="45" customFormat="1" ht="12.6" customHeight="1" x14ac:dyDescent="0.25">
      <c r="A51" s="211" t="s">
        <v>36</v>
      </c>
      <c r="B51" s="41" t="s">
        <v>48</v>
      </c>
      <c r="C51" s="212">
        <v>240183</v>
      </c>
      <c r="D51" s="213">
        <v>636576</v>
      </c>
      <c r="E51" s="214">
        <v>754</v>
      </c>
      <c r="F51" s="215">
        <v>615</v>
      </c>
      <c r="G51" s="216">
        <v>111899</v>
      </c>
      <c r="H51" s="217">
        <v>17.600000000000001</v>
      </c>
      <c r="J51" s="218"/>
      <c r="K51" s="218"/>
      <c r="L51" s="219"/>
      <c r="M51" s="220"/>
      <c r="N51" s="218"/>
      <c r="O51" s="221"/>
      <c r="P51" s="183"/>
      <c r="Q51" s="183"/>
      <c r="R51" s="183"/>
      <c r="S51" s="183"/>
      <c r="T51" s="183"/>
      <c r="U51" s="183"/>
    </row>
    <row r="52" spans="1:21" s="45" customFormat="1" ht="12.6" customHeight="1" x14ac:dyDescent="0.25">
      <c r="A52" s="222"/>
      <c r="B52" s="46" t="s">
        <v>49</v>
      </c>
      <c r="C52" s="223">
        <v>240183</v>
      </c>
      <c r="D52" s="224">
        <v>635278</v>
      </c>
      <c r="E52" s="225">
        <v>833</v>
      </c>
      <c r="F52" s="226">
        <v>664</v>
      </c>
      <c r="G52" s="227">
        <v>122711</v>
      </c>
      <c r="H52" s="228">
        <v>19.3</v>
      </c>
      <c r="J52" s="218"/>
      <c r="K52" s="218"/>
      <c r="L52" s="219"/>
      <c r="M52" s="220"/>
      <c r="N52" s="218"/>
      <c r="O52" s="221"/>
      <c r="P52" s="183"/>
      <c r="Q52" s="183"/>
      <c r="R52" s="183"/>
      <c r="S52" s="183"/>
      <c r="T52" s="183"/>
      <c r="U52" s="183"/>
    </row>
    <row r="53" spans="1:21" s="45" customFormat="1" ht="12.6" customHeight="1" x14ac:dyDescent="0.25">
      <c r="A53" s="222"/>
      <c r="B53" s="229" t="s">
        <v>52</v>
      </c>
      <c r="C53" s="223">
        <v>240183</v>
      </c>
      <c r="D53" s="224">
        <v>634836</v>
      </c>
      <c r="E53" s="225">
        <v>909</v>
      </c>
      <c r="F53" s="226">
        <v>722</v>
      </c>
      <c r="G53" s="227">
        <v>116020</v>
      </c>
      <c r="H53" s="228">
        <v>18.3</v>
      </c>
      <c r="J53" s="218"/>
      <c r="K53" s="218"/>
      <c r="L53" s="219"/>
      <c r="M53" s="220"/>
      <c r="N53" s="218"/>
      <c r="O53" s="221"/>
      <c r="P53" s="183"/>
      <c r="Q53" s="183"/>
      <c r="R53" s="183"/>
      <c r="S53" s="183"/>
      <c r="T53" s="183"/>
      <c r="U53" s="183"/>
    </row>
    <row r="54" spans="1:21" s="45" customFormat="1" ht="12.6" customHeight="1" x14ac:dyDescent="0.25">
      <c r="A54" s="222"/>
      <c r="B54" s="46" t="s">
        <v>53</v>
      </c>
      <c r="C54" s="223">
        <v>240183</v>
      </c>
      <c r="D54" s="224">
        <v>635319</v>
      </c>
      <c r="E54" s="225">
        <v>877</v>
      </c>
      <c r="F54" s="226">
        <v>714</v>
      </c>
      <c r="G54" s="227">
        <v>121384</v>
      </c>
      <c r="H54" s="228">
        <v>19.100000000000001</v>
      </c>
      <c r="J54" s="218"/>
      <c r="K54" s="218"/>
      <c r="L54" s="219"/>
      <c r="M54" s="220"/>
      <c r="N54" s="218"/>
      <c r="O54" s="221"/>
      <c r="P54" s="183"/>
      <c r="Q54" s="183"/>
      <c r="R54" s="183"/>
      <c r="S54" s="183"/>
      <c r="T54" s="183"/>
      <c r="U54" s="183"/>
    </row>
    <row r="55" spans="1:21" s="45" customFormat="1" ht="12.6" customHeight="1" x14ac:dyDescent="0.25">
      <c r="A55" s="222"/>
      <c r="B55" s="229" t="s">
        <v>54</v>
      </c>
      <c r="C55" s="231">
        <v>204725</v>
      </c>
      <c r="D55" s="232">
        <v>614357</v>
      </c>
      <c r="E55" s="233">
        <v>877</v>
      </c>
      <c r="F55" s="234">
        <v>719</v>
      </c>
      <c r="G55" s="235">
        <v>109207</v>
      </c>
      <c r="H55" s="236">
        <v>17.8</v>
      </c>
      <c r="J55" s="218"/>
      <c r="K55" s="218"/>
      <c r="L55" s="219"/>
      <c r="M55" s="220"/>
      <c r="N55" s="218"/>
      <c r="O55" s="221"/>
      <c r="P55" s="191"/>
      <c r="Q55" s="191"/>
      <c r="R55" s="183"/>
      <c r="S55" s="20"/>
      <c r="T55" s="20"/>
      <c r="U55" s="20"/>
    </row>
    <row r="56" spans="1:21" s="20" customFormat="1" ht="12.6" customHeight="1" x14ac:dyDescent="0.25">
      <c r="A56" s="237" t="s">
        <v>37</v>
      </c>
      <c r="B56" s="238" t="s">
        <v>48</v>
      </c>
      <c r="C56" s="239">
        <v>499277</v>
      </c>
      <c r="D56" s="240">
        <v>1598063</v>
      </c>
      <c r="E56" s="241">
        <v>753</v>
      </c>
      <c r="F56" s="242">
        <v>614</v>
      </c>
      <c r="G56" s="243">
        <v>273953</v>
      </c>
      <c r="H56" s="244">
        <v>17.100000000000001</v>
      </c>
      <c r="J56" s="179"/>
      <c r="K56" s="179"/>
      <c r="L56" s="180"/>
      <c r="M56" s="181"/>
      <c r="N56" s="179"/>
      <c r="O56" s="182"/>
      <c r="P56" s="183"/>
      <c r="Q56" s="183"/>
      <c r="R56" s="183"/>
      <c r="S56" s="183"/>
      <c r="T56" s="183"/>
      <c r="U56" s="183"/>
    </row>
    <row r="57" spans="1:21" s="20" customFormat="1" ht="12.6" customHeight="1" x14ac:dyDescent="0.25">
      <c r="A57" s="202"/>
      <c r="B57" s="36" t="s">
        <v>49</v>
      </c>
      <c r="C57" s="203">
        <v>499277</v>
      </c>
      <c r="D57" s="204">
        <v>1601810</v>
      </c>
      <c r="E57" s="205">
        <v>808</v>
      </c>
      <c r="F57" s="206">
        <v>648</v>
      </c>
      <c r="G57" s="207">
        <v>272752</v>
      </c>
      <c r="H57" s="208">
        <v>17</v>
      </c>
      <c r="J57" s="179"/>
      <c r="K57" s="179"/>
      <c r="L57" s="180"/>
      <c r="M57" s="181"/>
      <c r="N57" s="179"/>
      <c r="O57" s="182"/>
      <c r="P57" s="183"/>
      <c r="Q57" s="183"/>
      <c r="R57" s="183"/>
      <c r="S57" s="183"/>
      <c r="T57" s="183"/>
      <c r="U57" s="183"/>
    </row>
    <row r="58" spans="1:21" s="20" customFormat="1" ht="12.6" customHeight="1" x14ac:dyDescent="0.25">
      <c r="A58" s="202"/>
      <c r="B58" s="209" t="s">
        <v>52</v>
      </c>
      <c r="C58" s="203">
        <v>499277</v>
      </c>
      <c r="D58" s="204">
        <v>1609373</v>
      </c>
      <c r="E58" s="205">
        <v>836</v>
      </c>
      <c r="F58" s="206">
        <v>670</v>
      </c>
      <c r="G58" s="207">
        <v>266085</v>
      </c>
      <c r="H58" s="208">
        <v>16.5</v>
      </c>
      <c r="J58" s="179"/>
      <c r="K58" s="179"/>
      <c r="L58" s="180"/>
      <c r="M58" s="181"/>
      <c r="N58" s="179"/>
      <c r="O58" s="182"/>
      <c r="P58" s="183"/>
      <c r="Q58" s="183"/>
      <c r="R58" s="183"/>
      <c r="S58" s="183"/>
      <c r="T58" s="183"/>
      <c r="U58" s="183"/>
    </row>
    <row r="59" spans="1:21" s="20" customFormat="1" ht="12.6" customHeight="1" x14ac:dyDescent="0.25">
      <c r="A59" s="202"/>
      <c r="B59" s="36" t="s">
        <v>53</v>
      </c>
      <c r="C59" s="203">
        <v>499277</v>
      </c>
      <c r="D59" s="204">
        <v>1611368</v>
      </c>
      <c r="E59" s="205">
        <v>789</v>
      </c>
      <c r="F59" s="206">
        <v>655</v>
      </c>
      <c r="G59" s="207">
        <v>285652</v>
      </c>
      <c r="H59" s="208">
        <v>17.7</v>
      </c>
      <c r="J59" s="179"/>
      <c r="K59" s="179"/>
      <c r="L59" s="180"/>
      <c r="M59" s="181"/>
      <c r="N59" s="179"/>
      <c r="O59" s="182"/>
      <c r="P59" s="183"/>
      <c r="Q59" s="183"/>
      <c r="R59" s="183"/>
      <c r="S59" s="183"/>
      <c r="T59" s="183"/>
      <c r="U59" s="183"/>
    </row>
    <row r="60" spans="1:21" s="20" customFormat="1" ht="12.6" customHeight="1" x14ac:dyDescent="0.25">
      <c r="A60" s="202"/>
      <c r="B60" s="209" t="s">
        <v>54</v>
      </c>
      <c r="C60" s="203">
        <v>435879</v>
      </c>
      <c r="D60" s="204">
        <v>1573511</v>
      </c>
      <c r="E60" s="205">
        <v>803</v>
      </c>
      <c r="F60" s="206">
        <v>682</v>
      </c>
      <c r="G60" s="207">
        <v>336265</v>
      </c>
      <c r="H60" s="208">
        <v>21.4</v>
      </c>
      <c r="J60" s="179"/>
      <c r="K60" s="179"/>
      <c r="L60" s="180"/>
      <c r="M60" s="181"/>
      <c r="N60" s="179"/>
      <c r="O60" s="182"/>
      <c r="P60" s="191"/>
      <c r="Q60" s="191"/>
      <c r="R60" s="183"/>
    </row>
    <row r="61" spans="1:21" s="45" customFormat="1" ht="12.6" customHeight="1" x14ac:dyDescent="0.25">
      <c r="A61" s="211" t="s">
        <v>38</v>
      </c>
      <c r="B61" s="41" t="s">
        <v>48</v>
      </c>
      <c r="C61" s="212">
        <v>237454</v>
      </c>
      <c r="D61" s="213">
        <v>810442</v>
      </c>
      <c r="E61" s="214">
        <v>731</v>
      </c>
      <c r="F61" s="215">
        <v>597</v>
      </c>
      <c r="G61" s="216">
        <v>149381</v>
      </c>
      <c r="H61" s="217">
        <v>18.399999999999999</v>
      </c>
      <c r="J61" s="218"/>
      <c r="K61" s="218"/>
      <c r="L61" s="219"/>
      <c r="M61" s="220"/>
      <c r="N61" s="218"/>
      <c r="O61" s="221"/>
      <c r="P61" s="183"/>
      <c r="Q61" s="183"/>
      <c r="R61" s="183"/>
      <c r="S61" s="183"/>
      <c r="T61" s="183"/>
      <c r="U61" s="183"/>
    </row>
    <row r="62" spans="1:21" s="45" customFormat="1" ht="12.6" customHeight="1" x14ac:dyDescent="0.25">
      <c r="A62" s="222"/>
      <c r="B62" s="46" t="s">
        <v>49</v>
      </c>
      <c r="C62" s="223">
        <v>237454</v>
      </c>
      <c r="D62" s="224">
        <v>812340</v>
      </c>
      <c r="E62" s="225">
        <v>785</v>
      </c>
      <c r="F62" s="226">
        <v>627</v>
      </c>
      <c r="G62" s="227">
        <v>141870</v>
      </c>
      <c r="H62" s="228">
        <v>17.5</v>
      </c>
      <c r="J62" s="218"/>
      <c r="K62" s="218"/>
      <c r="L62" s="219"/>
      <c r="M62" s="220"/>
      <c r="N62" s="218"/>
      <c r="O62" s="221"/>
      <c r="P62" s="183"/>
      <c r="Q62" s="183"/>
      <c r="R62" s="183"/>
      <c r="S62" s="183"/>
      <c r="T62" s="183"/>
      <c r="U62" s="183"/>
    </row>
    <row r="63" spans="1:21" s="45" customFormat="1" ht="12.6" customHeight="1" x14ac:dyDescent="0.25">
      <c r="A63" s="222"/>
      <c r="B63" s="229" t="s">
        <v>52</v>
      </c>
      <c r="C63" s="223">
        <v>237454</v>
      </c>
      <c r="D63" s="224">
        <v>816325</v>
      </c>
      <c r="E63" s="225">
        <v>797</v>
      </c>
      <c r="F63" s="226">
        <v>636</v>
      </c>
      <c r="G63" s="227">
        <v>140705</v>
      </c>
      <c r="H63" s="228">
        <v>17.2</v>
      </c>
      <c r="J63" s="218"/>
      <c r="K63" s="218"/>
      <c r="L63" s="219"/>
      <c r="M63" s="220"/>
      <c r="N63" s="218"/>
      <c r="O63" s="221"/>
      <c r="P63" s="183"/>
      <c r="Q63" s="183"/>
      <c r="R63" s="183"/>
      <c r="S63" s="183"/>
      <c r="T63" s="183"/>
      <c r="U63" s="183"/>
    </row>
    <row r="64" spans="1:21" s="45" customFormat="1" ht="12.6" customHeight="1" x14ac:dyDescent="0.25">
      <c r="A64" s="222"/>
      <c r="B64" s="46" t="s">
        <v>53</v>
      </c>
      <c r="C64" s="223">
        <v>237454</v>
      </c>
      <c r="D64" s="224">
        <v>818354</v>
      </c>
      <c r="E64" s="225">
        <v>752</v>
      </c>
      <c r="F64" s="226">
        <v>626</v>
      </c>
      <c r="G64" s="227">
        <v>157501</v>
      </c>
      <c r="H64" s="228">
        <v>19.2</v>
      </c>
      <c r="J64" s="218"/>
      <c r="K64" s="218"/>
      <c r="L64" s="219"/>
      <c r="M64" s="220"/>
      <c r="N64" s="218"/>
      <c r="O64" s="221"/>
      <c r="P64" s="183"/>
      <c r="Q64" s="183"/>
      <c r="R64" s="183"/>
      <c r="S64" s="183"/>
      <c r="T64" s="183"/>
      <c r="U64" s="183"/>
    </row>
    <row r="65" spans="1:23" s="45" customFormat="1" ht="12.6" customHeight="1" x14ac:dyDescent="0.25">
      <c r="A65" s="222"/>
      <c r="B65" s="229" t="s">
        <v>54</v>
      </c>
      <c r="C65" s="231">
        <v>211475</v>
      </c>
      <c r="D65" s="232">
        <v>800684</v>
      </c>
      <c r="E65" s="233">
        <v>785</v>
      </c>
      <c r="F65" s="234">
        <v>671</v>
      </c>
      <c r="G65" s="235">
        <v>179628</v>
      </c>
      <c r="H65" s="236">
        <v>22.4</v>
      </c>
      <c r="J65" s="218"/>
      <c r="K65" s="218"/>
      <c r="L65" s="219"/>
      <c r="M65" s="220"/>
      <c r="N65" s="218"/>
      <c r="O65" s="221"/>
      <c r="P65" s="191"/>
      <c r="Q65" s="191"/>
      <c r="R65" s="183"/>
      <c r="S65" s="20"/>
      <c r="T65" s="20"/>
      <c r="U65" s="20"/>
    </row>
    <row r="66" spans="1:23" s="45" customFormat="1" ht="12.6" customHeight="1" x14ac:dyDescent="0.25">
      <c r="A66" s="211" t="s">
        <v>39</v>
      </c>
      <c r="B66" s="41" t="s">
        <v>48</v>
      </c>
      <c r="C66" s="212">
        <v>261823</v>
      </c>
      <c r="D66" s="213">
        <v>787621</v>
      </c>
      <c r="E66" s="214">
        <v>774</v>
      </c>
      <c r="F66" s="215">
        <v>631</v>
      </c>
      <c r="G66" s="216">
        <v>124572</v>
      </c>
      <c r="H66" s="217">
        <v>15.8</v>
      </c>
      <c r="J66" s="218"/>
      <c r="K66" s="218"/>
      <c r="L66" s="219"/>
      <c r="M66" s="220"/>
      <c r="N66" s="218"/>
      <c r="O66" s="221"/>
      <c r="P66" s="183"/>
      <c r="Q66" s="183"/>
      <c r="R66" s="183"/>
      <c r="S66" s="183"/>
      <c r="T66" s="183"/>
      <c r="U66" s="183"/>
    </row>
    <row r="67" spans="1:23" s="45" customFormat="1" ht="12.6" customHeight="1" x14ac:dyDescent="0.25">
      <c r="A67" s="222"/>
      <c r="B67" s="46" t="s">
        <v>49</v>
      </c>
      <c r="C67" s="223">
        <v>261823</v>
      </c>
      <c r="D67" s="224">
        <v>789470</v>
      </c>
      <c r="E67" s="225">
        <v>831</v>
      </c>
      <c r="F67" s="226">
        <v>670</v>
      </c>
      <c r="G67" s="227">
        <v>130881</v>
      </c>
      <c r="H67" s="228">
        <v>16.600000000000001</v>
      </c>
      <c r="J67" s="218"/>
      <c r="K67" s="218"/>
      <c r="L67" s="219"/>
      <c r="M67" s="220"/>
      <c r="N67" s="218"/>
      <c r="O67" s="221"/>
      <c r="P67" s="183"/>
      <c r="Q67" s="183"/>
      <c r="R67" s="183"/>
      <c r="S67" s="183"/>
      <c r="T67" s="183"/>
      <c r="U67" s="183"/>
    </row>
    <row r="68" spans="1:23" s="45" customFormat="1" ht="12.6" customHeight="1" x14ac:dyDescent="0.25">
      <c r="A68" s="222"/>
      <c r="B68" s="229" t="s">
        <v>52</v>
      </c>
      <c r="C68" s="223">
        <v>261823</v>
      </c>
      <c r="D68" s="224">
        <v>793048</v>
      </c>
      <c r="E68" s="225">
        <v>878</v>
      </c>
      <c r="F68" s="226">
        <v>705</v>
      </c>
      <c r="G68" s="227">
        <v>125380</v>
      </c>
      <c r="H68" s="228">
        <v>15.8</v>
      </c>
      <c r="J68" s="218"/>
      <c r="K68" s="218"/>
      <c r="L68" s="219"/>
      <c r="M68" s="220"/>
      <c r="N68" s="218"/>
      <c r="O68" s="221"/>
      <c r="P68" s="183"/>
      <c r="Q68" s="183"/>
      <c r="R68" s="183"/>
      <c r="S68" s="183"/>
      <c r="T68" s="183"/>
      <c r="U68" s="183"/>
    </row>
    <row r="69" spans="1:23" s="45" customFormat="1" ht="12.6" customHeight="1" x14ac:dyDescent="0.25">
      <c r="A69" s="222"/>
      <c r="B69" s="46" t="s">
        <v>53</v>
      </c>
      <c r="C69" s="223">
        <v>261823</v>
      </c>
      <c r="D69" s="224">
        <v>793014</v>
      </c>
      <c r="E69" s="225">
        <v>826</v>
      </c>
      <c r="F69" s="226">
        <v>684</v>
      </c>
      <c r="G69" s="227">
        <v>128151</v>
      </c>
      <c r="H69" s="228">
        <v>16.2</v>
      </c>
      <c r="J69" s="218"/>
      <c r="K69" s="218"/>
      <c r="L69" s="219"/>
      <c r="M69" s="220"/>
      <c r="N69" s="218"/>
      <c r="O69" s="221"/>
      <c r="P69" s="183"/>
      <c r="Q69" s="183"/>
      <c r="R69" s="183"/>
      <c r="S69" s="183"/>
      <c r="T69" s="183"/>
      <c r="U69" s="183"/>
    </row>
    <row r="70" spans="1:23" s="45" customFormat="1" ht="12.6" customHeight="1" x14ac:dyDescent="0.25">
      <c r="A70" s="222"/>
      <c r="B70" s="46" t="s">
        <v>54</v>
      </c>
      <c r="C70" s="223">
        <v>224404</v>
      </c>
      <c r="D70" s="224">
        <v>772827</v>
      </c>
      <c r="E70" s="225">
        <v>822</v>
      </c>
      <c r="F70" s="226">
        <v>693</v>
      </c>
      <c r="G70" s="227">
        <v>156637</v>
      </c>
      <c r="H70" s="228">
        <v>20.3</v>
      </c>
      <c r="J70" s="218"/>
      <c r="K70" s="218"/>
      <c r="L70" s="219"/>
      <c r="M70" s="220"/>
      <c r="N70" s="218"/>
      <c r="O70" s="221"/>
      <c r="P70" s="191"/>
      <c r="Q70" s="191"/>
      <c r="R70" s="183"/>
      <c r="S70" s="20"/>
      <c r="T70" s="20"/>
      <c r="U70" s="20"/>
    </row>
    <row r="71" spans="1:23" s="258" customFormat="1" ht="13.5" customHeight="1" x14ac:dyDescent="0.25">
      <c r="K71" s="259"/>
      <c r="L71" s="260"/>
      <c r="M71" s="261"/>
      <c r="O71" s="262"/>
      <c r="P71" s="263"/>
      <c r="Q71" s="261"/>
    </row>
    <row r="72" spans="1:23" s="258" customFormat="1" ht="13.5" customHeight="1" x14ac:dyDescent="0.25">
      <c r="A72" s="251" t="s">
        <v>92</v>
      </c>
      <c r="B72" s="252"/>
      <c r="C72" s="253"/>
      <c r="D72" s="254"/>
      <c r="E72" s="255"/>
      <c r="F72" s="256" t="s">
        <v>84</v>
      </c>
      <c r="G72" s="257" t="s">
        <v>85</v>
      </c>
      <c r="H72" s="257" t="s">
        <v>86</v>
      </c>
      <c r="K72" s="259"/>
      <c r="L72" s="260"/>
      <c r="M72" s="261"/>
      <c r="O72" s="262"/>
      <c r="P72" s="263"/>
      <c r="Q72" s="261"/>
    </row>
    <row r="74" spans="1:23" ht="12.6" customHeight="1" x14ac:dyDescent="0.2">
      <c r="F74" s="267"/>
    </row>
    <row r="75" spans="1:23" ht="12.6" customHeight="1" x14ac:dyDescent="0.3">
      <c r="A75" s="272"/>
    </row>
    <row r="77" spans="1:23" ht="12.6" hidden="1" customHeight="1" outlineLevel="1" x14ac:dyDescent="0.2">
      <c r="A77" s="264" t="s">
        <v>40</v>
      </c>
    </row>
    <row r="78" spans="1:23" s="66" customFormat="1" ht="12.6" hidden="1" customHeight="1" outlineLevel="1" x14ac:dyDescent="0.2">
      <c r="A78" s="273" t="s">
        <v>41</v>
      </c>
      <c r="B78" s="65" t="str">
        <f>B66</f>
        <v>2018</v>
      </c>
      <c r="C78" s="66">
        <f t="shared" ref="C78:H82" si="0">MIN(C16,C26,C31,C36,C46,C51,C61,C66)</f>
        <v>191263</v>
      </c>
      <c r="D78" s="66">
        <f t="shared" si="0"/>
        <v>552042</v>
      </c>
      <c r="E78" s="66">
        <f t="shared" si="0"/>
        <v>731</v>
      </c>
      <c r="F78" s="66">
        <f t="shared" si="0"/>
        <v>597</v>
      </c>
      <c r="G78" s="274">
        <f t="shared" si="0"/>
        <v>27561</v>
      </c>
      <c r="H78" s="275">
        <f t="shared" si="0"/>
        <v>4.3</v>
      </c>
      <c r="I78" s="276"/>
      <c r="O78" s="275"/>
      <c r="Q78" s="277"/>
      <c r="R78" s="276"/>
      <c r="S78" s="276"/>
      <c r="T78" s="276"/>
      <c r="U78" s="276"/>
      <c r="V78" s="276"/>
      <c r="W78" s="276"/>
    </row>
    <row r="79" spans="1:23" s="66" customFormat="1" ht="12.6" hidden="1" customHeight="1" outlineLevel="1" x14ac:dyDescent="0.2">
      <c r="A79" s="273" t="s">
        <v>41</v>
      </c>
      <c r="B79" s="65" t="str">
        <f>B67</f>
        <v>2019</v>
      </c>
      <c r="C79" s="66">
        <f t="shared" si="0"/>
        <v>191263</v>
      </c>
      <c r="D79" s="66">
        <f t="shared" si="0"/>
        <v>553779</v>
      </c>
      <c r="E79" s="66">
        <f t="shared" si="0"/>
        <v>785</v>
      </c>
      <c r="F79" s="66">
        <f t="shared" si="0"/>
        <v>627</v>
      </c>
      <c r="G79" s="274">
        <f t="shared" si="0"/>
        <v>27948</v>
      </c>
      <c r="H79" s="275">
        <f t="shared" si="0"/>
        <v>4.3</v>
      </c>
      <c r="I79" s="276"/>
      <c r="O79" s="275"/>
      <c r="Q79" s="277"/>
      <c r="R79" s="276"/>
      <c r="S79" s="276"/>
      <c r="T79" s="276"/>
      <c r="U79" s="276"/>
      <c r="V79" s="276"/>
      <c r="W79" s="276"/>
    </row>
    <row r="80" spans="1:23" s="66" customFormat="1" ht="12.6" hidden="1" customHeight="1" outlineLevel="1" x14ac:dyDescent="0.2">
      <c r="A80" s="273" t="s">
        <v>41</v>
      </c>
      <c r="B80" s="65" t="str">
        <f>B68</f>
        <v>2020</v>
      </c>
      <c r="C80" s="66">
        <f t="shared" si="0"/>
        <v>191263</v>
      </c>
      <c r="D80" s="66">
        <f t="shared" si="0"/>
        <v>557040</v>
      </c>
      <c r="E80" s="66">
        <f t="shared" si="0"/>
        <v>797</v>
      </c>
      <c r="F80" s="66">
        <f t="shared" si="0"/>
        <v>636</v>
      </c>
      <c r="G80" s="274">
        <f t="shared" si="0"/>
        <v>24820</v>
      </c>
      <c r="H80" s="275">
        <f t="shared" si="0"/>
        <v>3.7</v>
      </c>
      <c r="I80" s="276"/>
      <c r="O80" s="275"/>
      <c r="Q80" s="277"/>
      <c r="R80" s="276"/>
      <c r="S80" s="276"/>
      <c r="T80" s="276"/>
      <c r="U80" s="276"/>
      <c r="V80" s="276"/>
      <c r="W80" s="276"/>
    </row>
    <row r="81" spans="1:23" s="66" customFormat="1" ht="12.6" hidden="1" customHeight="1" outlineLevel="1" x14ac:dyDescent="0.2">
      <c r="A81" s="273" t="s">
        <v>41</v>
      </c>
      <c r="B81" s="65" t="str">
        <f>B69</f>
        <v>2021</v>
      </c>
      <c r="C81" s="66">
        <f t="shared" si="0"/>
        <v>191263</v>
      </c>
      <c r="D81" s="66">
        <f t="shared" si="0"/>
        <v>558128</v>
      </c>
      <c r="E81" s="66">
        <f t="shared" si="0"/>
        <v>752</v>
      </c>
      <c r="F81" s="66">
        <f t="shared" si="0"/>
        <v>626</v>
      </c>
      <c r="G81" s="274">
        <f t="shared" si="0"/>
        <v>27022</v>
      </c>
      <c r="H81" s="275">
        <f t="shared" si="0"/>
        <v>4</v>
      </c>
      <c r="I81" s="276"/>
      <c r="O81" s="275"/>
      <c r="Q81" s="277"/>
      <c r="R81" s="276"/>
      <c r="S81" s="276"/>
      <c r="T81" s="276"/>
      <c r="U81" s="276"/>
      <c r="V81" s="276"/>
      <c r="W81" s="276"/>
    </row>
    <row r="82" spans="1:23" s="66" customFormat="1" ht="12.6" hidden="1" customHeight="1" outlineLevel="1" x14ac:dyDescent="0.2">
      <c r="A82" s="273" t="s">
        <v>41</v>
      </c>
      <c r="B82" s="65" t="str">
        <f>B70</f>
        <v>2022</v>
      </c>
      <c r="C82" s="66">
        <f t="shared" si="0"/>
        <v>189551</v>
      </c>
      <c r="D82" s="66">
        <f t="shared" si="0"/>
        <v>559954</v>
      </c>
      <c r="E82" s="66">
        <f t="shared" si="0"/>
        <v>785</v>
      </c>
      <c r="F82" s="66">
        <f t="shared" si="0"/>
        <v>671</v>
      </c>
      <c r="G82" s="274">
        <f t="shared" si="0"/>
        <v>44632</v>
      </c>
      <c r="H82" s="275">
        <f t="shared" si="0"/>
        <v>7.7</v>
      </c>
      <c r="I82" s="276"/>
      <c r="O82" s="275"/>
      <c r="Q82" s="277"/>
      <c r="R82" s="276"/>
      <c r="S82" s="276"/>
      <c r="T82" s="276"/>
      <c r="U82" s="276"/>
      <c r="V82" s="276"/>
      <c r="W82" s="276"/>
    </row>
    <row r="83" spans="1:23" s="73" customFormat="1" ht="12.6" hidden="1" customHeight="1" outlineLevel="1" x14ac:dyDescent="0.2">
      <c r="A83" s="278" t="s">
        <v>42</v>
      </c>
      <c r="B83" s="72" t="str">
        <f>B66</f>
        <v>2018</v>
      </c>
      <c r="C83" s="73">
        <f t="shared" ref="C83:H87" si="1">MAX(C16,C26,C31,C36,C46,C51,C61,C66)</f>
        <v>261823</v>
      </c>
      <c r="D83" s="73">
        <f t="shared" si="1"/>
        <v>810442</v>
      </c>
      <c r="E83" s="73">
        <f t="shared" si="1"/>
        <v>1006</v>
      </c>
      <c r="F83" s="73">
        <f t="shared" si="1"/>
        <v>784</v>
      </c>
      <c r="G83" s="279">
        <f t="shared" si="1"/>
        <v>149381</v>
      </c>
      <c r="H83" s="280">
        <f t="shared" si="1"/>
        <v>18.399999999999999</v>
      </c>
      <c r="I83" s="281"/>
      <c r="O83" s="280"/>
      <c r="Q83" s="282"/>
      <c r="R83" s="281"/>
      <c r="S83" s="281"/>
      <c r="T83" s="281"/>
      <c r="U83" s="281"/>
      <c r="V83" s="281"/>
      <c r="W83" s="281"/>
    </row>
    <row r="84" spans="1:23" s="73" customFormat="1" ht="12.6" hidden="1" customHeight="1" outlineLevel="1" x14ac:dyDescent="0.2">
      <c r="A84" s="278" t="s">
        <v>42</v>
      </c>
      <c r="B84" s="72" t="str">
        <f>B67</f>
        <v>2019</v>
      </c>
      <c r="C84" s="73">
        <f t="shared" si="1"/>
        <v>261823</v>
      </c>
      <c r="D84" s="73">
        <f t="shared" si="1"/>
        <v>812340</v>
      </c>
      <c r="E84" s="73">
        <f t="shared" si="1"/>
        <v>1103</v>
      </c>
      <c r="F84" s="73">
        <f t="shared" si="1"/>
        <v>861</v>
      </c>
      <c r="G84" s="279">
        <f t="shared" si="1"/>
        <v>141870</v>
      </c>
      <c r="H84" s="280">
        <f t="shared" si="1"/>
        <v>19.3</v>
      </c>
      <c r="I84" s="281"/>
      <c r="O84" s="280"/>
      <c r="Q84" s="282"/>
      <c r="R84" s="281"/>
      <c r="S84" s="281"/>
      <c r="T84" s="281"/>
      <c r="U84" s="281"/>
      <c r="V84" s="281"/>
      <c r="W84" s="281"/>
    </row>
    <row r="85" spans="1:23" s="73" customFormat="1" ht="12.6" hidden="1" customHeight="1" outlineLevel="1" x14ac:dyDescent="0.2">
      <c r="A85" s="278" t="s">
        <v>42</v>
      </c>
      <c r="B85" s="72" t="str">
        <f>B68</f>
        <v>2020</v>
      </c>
      <c r="C85" s="73">
        <f t="shared" si="1"/>
        <v>261823</v>
      </c>
      <c r="D85" s="73">
        <f t="shared" si="1"/>
        <v>816325</v>
      </c>
      <c r="E85" s="73">
        <f t="shared" si="1"/>
        <v>1131</v>
      </c>
      <c r="F85" s="73">
        <f t="shared" si="1"/>
        <v>887</v>
      </c>
      <c r="G85" s="279">
        <f t="shared" si="1"/>
        <v>140705</v>
      </c>
      <c r="H85" s="280">
        <f t="shared" si="1"/>
        <v>18.3</v>
      </c>
      <c r="I85" s="281"/>
      <c r="O85" s="280"/>
      <c r="Q85" s="282"/>
      <c r="R85" s="281"/>
      <c r="S85" s="281"/>
      <c r="T85" s="281"/>
      <c r="U85" s="281"/>
      <c r="V85" s="281"/>
      <c r="W85" s="281"/>
    </row>
    <row r="86" spans="1:23" s="73" customFormat="1" ht="12.6" hidden="1" customHeight="1" outlineLevel="1" x14ac:dyDescent="0.2">
      <c r="A86" s="278" t="s">
        <v>42</v>
      </c>
      <c r="B86" s="72" t="str">
        <f>B69</f>
        <v>2021</v>
      </c>
      <c r="C86" s="73">
        <f t="shared" si="1"/>
        <v>261823</v>
      </c>
      <c r="D86" s="73">
        <f t="shared" si="1"/>
        <v>818354</v>
      </c>
      <c r="E86" s="73">
        <f t="shared" si="1"/>
        <v>1074</v>
      </c>
      <c r="F86" s="73">
        <f t="shared" si="1"/>
        <v>856</v>
      </c>
      <c r="G86" s="279">
        <f t="shared" si="1"/>
        <v>157501</v>
      </c>
      <c r="H86" s="280">
        <f t="shared" si="1"/>
        <v>19.2</v>
      </c>
      <c r="I86" s="281"/>
      <c r="O86" s="280"/>
      <c r="Q86" s="282"/>
      <c r="R86" s="281"/>
      <c r="S86" s="281"/>
      <c r="T86" s="281"/>
      <c r="U86" s="281"/>
      <c r="V86" s="281"/>
      <c r="W86" s="281"/>
    </row>
    <row r="87" spans="1:23" s="73" customFormat="1" ht="12.6" hidden="1" customHeight="1" outlineLevel="1" x14ac:dyDescent="0.2">
      <c r="A87" s="278" t="s">
        <v>42</v>
      </c>
      <c r="B87" s="72" t="str">
        <f>B70</f>
        <v>2022</v>
      </c>
      <c r="C87" s="73">
        <f t="shared" si="1"/>
        <v>263980</v>
      </c>
      <c r="D87" s="73">
        <f t="shared" si="1"/>
        <v>800684</v>
      </c>
      <c r="E87" s="73">
        <f t="shared" si="1"/>
        <v>1072</v>
      </c>
      <c r="F87" s="73">
        <f t="shared" si="1"/>
        <v>883</v>
      </c>
      <c r="G87" s="279">
        <f t="shared" si="1"/>
        <v>179628</v>
      </c>
      <c r="H87" s="280">
        <f t="shared" si="1"/>
        <v>22.4</v>
      </c>
      <c r="I87" s="281"/>
      <c r="O87" s="280"/>
      <c r="Q87" s="282"/>
      <c r="R87" s="281"/>
      <c r="S87" s="281"/>
      <c r="T87" s="281"/>
      <c r="U87" s="281"/>
      <c r="V87" s="281"/>
      <c r="W87" s="281"/>
    </row>
    <row r="88" spans="1:23" ht="12.6" hidden="1" customHeight="1" outlineLevel="1" x14ac:dyDescent="0.2"/>
    <row r="89" spans="1:23" ht="12.6" hidden="1" customHeight="1" outlineLevel="1" x14ac:dyDescent="0.2"/>
    <row r="90" spans="1:23" ht="12.6" hidden="1" customHeight="1" outlineLevel="1" x14ac:dyDescent="0.2">
      <c r="A90" s="283" t="s">
        <v>87</v>
      </c>
      <c r="B90" s="284" t="str">
        <f>B66</f>
        <v>2018</v>
      </c>
      <c r="C90" s="268">
        <f t="shared" ref="C90:D94" si="2">C6-SUM(C66,C61,C56,C51,C46,C41,C36,C31,C26,C21,C16,C11)/2</f>
        <v>0</v>
      </c>
      <c r="D90" s="268">
        <f t="shared" si="2"/>
        <v>0</v>
      </c>
      <c r="F90" s="268"/>
      <c r="G90" s="265">
        <f>G6-SUM(G66,G61,G56,G51,G46,G41,G36,G31,G26,G21,G16,G11)/2</f>
        <v>0</v>
      </c>
      <c r="J90" s="268"/>
      <c r="K90" s="268"/>
      <c r="M90" s="268"/>
      <c r="N90" s="268"/>
      <c r="P90" s="268"/>
      <c r="Q90" s="270"/>
      <c r="R90" s="62"/>
      <c r="S90" s="62"/>
      <c r="T90" s="62"/>
      <c r="U90" s="62"/>
      <c r="V90" s="62"/>
      <c r="W90" s="62"/>
    </row>
    <row r="91" spans="1:23" ht="12.6" hidden="1" customHeight="1" outlineLevel="1" x14ac:dyDescent="0.2">
      <c r="A91" s="283">
        <f>SUM(C90:H94)</f>
        <v>1</v>
      </c>
      <c r="B91" s="284" t="str">
        <f>B67</f>
        <v>2019</v>
      </c>
      <c r="C91" s="268">
        <f t="shared" si="2"/>
        <v>0</v>
      </c>
      <c r="D91" s="268">
        <f t="shared" si="2"/>
        <v>0</v>
      </c>
      <c r="F91" s="268"/>
      <c r="G91" s="265">
        <f>G7-SUM(G67,G62,G57,G52,G47,G42,G37,G32,G27,G22,G17,G12)/2</f>
        <v>0.5</v>
      </c>
      <c r="J91" s="268"/>
      <c r="K91" s="268"/>
      <c r="M91" s="268"/>
      <c r="N91" s="268"/>
      <c r="P91" s="268"/>
      <c r="Q91" s="270"/>
      <c r="R91" s="62"/>
      <c r="S91" s="62"/>
      <c r="T91" s="62"/>
      <c r="U91" s="62"/>
      <c r="V91" s="62"/>
      <c r="W91" s="62"/>
    </row>
    <row r="92" spans="1:23" ht="12.6" hidden="1" customHeight="1" outlineLevel="1" x14ac:dyDescent="0.2">
      <c r="B92" s="284" t="str">
        <f>B68</f>
        <v>2020</v>
      </c>
      <c r="C92" s="268">
        <f t="shared" si="2"/>
        <v>0</v>
      </c>
      <c r="D92" s="268">
        <f t="shared" si="2"/>
        <v>0</v>
      </c>
      <c r="F92" s="268"/>
      <c r="G92" s="265">
        <f>G8-SUM(G68,G63,G58,G53,G48,G43,G38,G33,G28,G23,G18,G13)/2</f>
        <v>-0.5</v>
      </c>
      <c r="J92" s="268"/>
      <c r="K92" s="268"/>
      <c r="M92" s="268"/>
      <c r="N92" s="268"/>
      <c r="P92" s="268"/>
      <c r="Q92" s="270"/>
      <c r="R92" s="62"/>
      <c r="S92" s="62"/>
      <c r="T92" s="62"/>
      <c r="U92" s="62"/>
      <c r="V92" s="62"/>
      <c r="W92" s="62"/>
    </row>
    <row r="93" spans="1:23" ht="12.6" hidden="1" customHeight="1" outlineLevel="1" x14ac:dyDescent="0.2">
      <c r="B93" s="284" t="str">
        <f>B69</f>
        <v>2021</v>
      </c>
      <c r="C93" s="268">
        <f t="shared" si="2"/>
        <v>0</v>
      </c>
      <c r="D93" s="268">
        <f t="shared" si="2"/>
        <v>0</v>
      </c>
      <c r="F93" s="268"/>
      <c r="G93" s="265">
        <f>G9-SUM(G69,G64,G59,G54,G49,G44,G39,G34,G29,G24,G19,G14)/2</f>
        <v>0</v>
      </c>
      <c r="J93" s="268"/>
      <c r="K93" s="268"/>
      <c r="M93" s="268"/>
      <c r="N93" s="268"/>
      <c r="P93" s="268"/>
      <c r="Q93" s="270"/>
      <c r="R93" s="62"/>
      <c r="S93" s="62"/>
      <c r="T93" s="62"/>
      <c r="U93" s="62"/>
      <c r="V93" s="62"/>
      <c r="W93" s="62"/>
    </row>
    <row r="94" spans="1:23" ht="12.6" hidden="1" customHeight="1" outlineLevel="1" x14ac:dyDescent="0.2">
      <c r="B94" s="284" t="str">
        <f>B70</f>
        <v>2022</v>
      </c>
      <c r="C94" s="268">
        <f t="shared" si="2"/>
        <v>0.5</v>
      </c>
      <c r="D94" s="268">
        <f t="shared" si="2"/>
        <v>0</v>
      </c>
      <c r="F94" s="268"/>
      <c r="G94" s="265">
        <f>G10-SUM(G70,G65,G60,G55,G50,G45,G40,G35,G30,G25,G20,G15)/2</f>
        <v>0.5</v>
      </c>
      <c r="J94" s="268"/>
      <c r="K94" s="268"/>
      <c r="M94" s="268"/>
      <c r="N94" s="268"/>
      <c r="P94" s="268"/>
      <c r="Q94" s="270"/>
      <c r="R94" s="62"/>
      <c r="S94" s="62"/>
      <c r="T94" s="62"/>
      <c r="U94" s="62"/>
      <c r="V94" s="62"/>
      <c r="W94" s="62"/>
    </row>
    <row r="95" spans="1:23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2">
    <mergeCell ref="A4:A5"/>
    <mergeCell ref="B4:B5"/>
  </mergeCells>
  <hyperlinks>
    <hyperlink ref="F72" r:id="rId4" location="!/view/sk/VBD_SK_WIN2/ps3801rr/v_ps3801rr_00_00_00_sk"/>
    <hyperlink ref="G72" r:id="rId5" location="!/view/sk/VBD_SK_WIN2/ps3805rr/v_ps3805rr_00_00_00_sk"/>
    <hyperlink ref="H72" r:id="rId6" location="!/view/sk/VBD_SK_WIN2/ps3810rr/v_ps3810rr_00_00_00_sk"/>
    <hyperlink ref="K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horizontalDpi="1200" verticalDpi="1200" r:id="rId7"/>
  <headerFooter alignWithMargins="0">
    <oddHeader>&amp;R&amp;8&amp;A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Obsah_Contents</vt:lpstr>
      <vt:lpstr>T4_1</vt:lpstr>
      <vt:lpstr>T4_2</vt:lpstr>
      <vt:lpstr>T4_1!Názvy_tlače</vt:lpstr>
      <vt:lpstr>T4_2!Názvy_tlače</vt:lpstr>
      <vt:lpstr>T4_1!Oblasť_tlače</vt:lpstr>
      <vt:lpstr>T4_2!Oblasť_tlače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vachov</dc:creator>
  <cp:lastModifiedBy>Čičváková Emília</cp:lastModifiedBy>
  <cp:lastPrinted>2023-09-25T09:57:45Z</cp:lastPrinted>
  <dcterms:created xsi:type="dcterms:W3CDTF">2013-03-27T07:49:43Z</dcterms:created>
  <dcterms:modified xsi:type="dcterms:W3CDTF">2024-04-11T14:09:35Z</dcterms:modified>
</cp:coreProperties>
</file>