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D\Dokumenty\Ročenka regiónov SR\Podklady do ročenky 2023\Ročenka_spolu\Tabuľky_spolu\"/>
    </mc:Choice>
  </mc:AlternateContent>
  <bookViews>
    <workbookView xWindow="0" yWindow="0" windowWidth="28800" windowHeight="14100" tabRatio="842" activeTab="5"/>
  </bookViews>
  <sheets>
    <sheet name="Obsah_Contents" sheetId="21" r:id="rId1"/>
    <sheet name="T19_1" sheetId="18" r:id="rId2"/>
    <sheet name="T19_2" sheetId="3" r:id="rId3"/>
    <sheet name="T19_3" sheetId="4" r:id="rId4"/>
    <sheet name="T19_4" sheetId="5" r:id="rId5"/>
    <sheet name="T19_5" sheetId="19" r:id="rId6"/>
    <sheet name="T19_6" sheetId="20" r:id="rId7"/>
  </sheets>
  <definedNames>
    <definedName name="aa" localSheetId="1">#REF!</definedName>
    <definedName name="aa" localSheetId="5">#REF!</definedName>
    <definedName name="aa" localSheetId="6">#REF!</definedName>
    <definedName name="aa">#REF!</definedName>
    <definedName name="_xlnm.Database" localSheetId="1">#REF!</definedName>
    <definedName name="_xlnm.Database" localSheetId="5">#REF!</definedName>
    <definedName name="_xlnm.Database" localSheetId="6">#REF!</definedName>
    <definedName name="_xlnm.Database">#REF!</definedName>
    <definedName name="_xlnm.Print_Titles" localSheetId="1">T19_1!$1:$7</definedName>
    <definedName name="_xlnm.Print_Titles" localSheetId="2">T19_2!$1:$6</definedName>
    <definedName name="_xlnm.Print_Titles" localSheetId="3">T19_3!$1:$8</definedName>
    <definedName name="_xlnm.Print_Titles" localSheetId="4">T19_4!$1:$6</definedName>
    <definedName name="_xlnm.Print_Titles" localSheetId="5">T19_5!$1:$7</definedName>
    <definedName name="_xlnm.Print_Titles" localSheetId="6">T19_6!$1:$7</definedName>
    <definedName name="_xlnm.Print_Area" localSheetId="1">T19_1!$A$1:$G$75</definedName>
    <definedName name="_xlnm.Print_Area" localSheetId="2">T19_2!$A$1:$G$74</definedName>
    <definedName name="_xlnm.Print_Area" localSheetId="3">T19_3!$A$1:$H$80</definedName>
    <definedName name="_xlnm.Print_Area" localSheetId="4">T19_4!$A$1:$H$77</definedName>
    <definedName name="_xlnm.Print_Area" localSheetId="5">T19_5!$A$1:$F$434</definedName>
    <definedName name="_xlnm.Print_Area" localSheetId="6">T19_6!$A$1:$F$434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40" i="20" l="1"/>
  <c r="D440" i="20"/>
  <c r="E440" i="20"/>
  <c r="F440" i="20"/>
  <c r="C441" i="20"/>
  <c r="D441" i="20"/>
  <c r="E441" i="20"/>
  <c r="F441" i="20"/>
  <c r="C442" i="20"/>
  <c r="D442" i="20"/>
  <c r="E442" i="20"/>
  <c r="F442" i="20"/>
  <c r="C443" i="20"/>
  <c r="D443" i="20"/>
  <c r="E443" i="20"/>
  <c r="F443" i="20"/>
  <c r="C444" i="20"/>
  <c r="D444" i="20"/>
  <c r="E444" i="20"/>
  <c r="F444" i="20"/>
  <c r="C445" i="20"/>
  <c r="D445" i="20"/>
  <c r="E445" i="20"/>
  <c r="F445" i="20"/>
  <c r="C446" i="20"/>
  <c r="D446" i="20"/>
  <c r="E446" i="20"/>
  <c r="F446" i="20"/>
  <c r="C447" i="20"/>
  <c r="D447" i="20"/>
  <c r="E447" i="20"/>
  <c r="F447" i="20"/>
  <c r="C448" i="20"/>
  <c r="D448" i="20"/>
  <c r="E448" i="20"/>
  <c r="F448" i="20"/>
  <c r="C451" i="20"/>
  <c r="D451" i="20"/>
  <c r="E451" i="20"/>
  <c r="F451" i="20"/>
  <c r="C452" i="20"/>
  <c r="D452" i="20"/>
  <c r="E452" i="20"/>
  <c r="F452" i="20"/>
  <c r="C453" i="20"/>
  <c r="D453" i="20"/>
  <c r="E453" i="20"/>
  <c r="F453" i="20"/>
  <c r="C454" i="20"/>
  <c r="D454" i="20"/>
  <c r="E454" i="20"/>
  <c r="F454" i="20"/>
  <c r="C455" i="20"/>
  <c r="D455" i="20"/>
  <c r="E455" i="20"/>
  <c r="E470" i="20" s="1"/>
  <c r="F455" i="20"/>
  <c r="C456" i="20"/>
  <c r="D456" i="20"/>
  <c r="E456" i="20"/>
  <c r="F456" i="20"/>
  <c r="C457" i="20"/>
  <c r="D457" i="20"/>
  <c r="E457" i="20"/>
  <c r="E467" i="20" s="1"/>
  <c r="F457" i="20"/>
  <c r="C458" i="20"/>
  <c r="D458" i="20"/>
  <c r="E458" i="20"/>
  <c r="F458" i="20"/>
  <c r="C459" i="20"/>
  <c r="D459" i="20"/>
  <c r="E459" i="20"/>
  <c r="F459" i="20"/>
  <c r="F469" i="20" s="1"/>
  <c r="C460" i="20"/>
  <c r="D460" i="20"/>
  <c r="E460" i="20"/>
  <c r="F460" i="20"/>
  <c r="C461" i="20"/>
  <c r="D461" i="20"/>
  <c r="E461" i="20"/>
  <c r="F461" i="20"/>
  <c r="C462" i="20"/>
  <c r="D462" i="20"/>
  <c r="E462" i="20"/>
  <c r="F462" i="20"/>
  <c r="C463" i="20"/>
  <c r="C468" i="20" s="1"/>
  <c r="D463" i="20"/>
  <c r="E463" i="20"/>
  <c r="F463" i="20"/>
  <c r="F468" i="20" s="1"/>
  <c r="C464" i="20"/>
  <c r="D464" i="20"/>
  <c r="E464" i="20"/>
  <c r="F464" i="20"/>
  <c r="C465" i="20"/>
  <c r="D465" i="20"/>
  <c r="E465" i="20"/>
  <c r="F465" i="20"/>
  <c r="C471" i="20"/>
  <c r="D471" i="20"/>
  <c r="E471" i="20"/>
  <c r="F471" i="20"/>
  <c r="F486" i="20" s="1"/>
  <c r="C472" i="20"/>
  <c r="D472" i="20"/>
  <c r="E472" i="20"/>
  <c r="F472" i="20"/>
  <c r="C473" i="20"/>
  <c r="D473" i="20"/>
  <c r="E473" i="20"/>
  <c r="E488" i="20" s="1"/>
  <c r="F473" i="20"/>
  <c r="C474" i="20"/>
  <c r="D474" i="20"/>
  <c r="E474" i="20"/>
  <c r="F474" i="20"/>
  <c r="C475" i="20"/>
  <c r="D475" i="20"/>
  <c r="E475" i="20"/>
  <c r="F475" i="20"/>
  <c r="C476" i="20"/>
  <c r="D476" i="20"/>
  <c r="E476" i="20"/>
  <c r="F476" i="20"/>
  <c r="C477" i="20"/>
  <c r="D477" i="20"/>
  <c r="E477" i="20"/>
  <c r="F477" i="20"/>
  <c r="C478" i="20"/>
  <c r="C488" i="20" s="1"/>
  <c r="D478" i="20"/>
  <c r="E478" i="20"/>
  <c r="F478" i="20"/>
  <c r="C479" i="20"/>
  <c r="D479" i="20"/>
  <c r="E479" i="20"/>
  <c r="E489" i="20" s="1"/>
  <c r="F479" i="20"/>
  <c r="C480" i="20"/>
  <c r="D480" i="20"/>
  <c r="E480" i="20"/>
  <c r="F480" i="20"/>
  <c r="C481" i="20"/>
  <c r="D481" i="20"/>
  <c r="E481" i="20"/>
  <c r="F481" i="20"/>
  <c r="C482" i="20"/>
  <c r="D482" i="20"/>
  <c r="E482" i="20"/>
  <c r="F482" i="20"/>
  <c r="C483" i="20"/>
  <c r="D483" i="20"/>
  <c r="D488" i="20" s="1"/>
  <c r="E483" i="20"/>
  <c r="F483" i="20"/>
  <c r="C484" i="20"/>
  <c r="C489" i="20" s="1"/>
  <c r="D484" i="20"/>
  <c r="E484" i="20"/>
  <c r="F484" i="20"/>
  <c r="C485" i="20"/>
  <c r="D485" i="20"/>
  <c r="E485" i="20"/>
  <c r="E490" i="20" s="1"/>
  <c r="F485" i="20"/>
  <c r="C487" i="20"/>
  <c r="C490" i="20"/>
  <c r="C439" i="19"/>
  <c r="D439" i="19"/>
  <c r="E439" i="19"/>
  <c r="F439" i="19"/>
  <c r="C440" i="19"/>
  <c r="D440" i="19"/>
  <c r="E440" i="19"/>
  <c r="F440" i="19"/>
  <c r="C441" i="19"/>
  <c r="D441" i="19"/>
  <c r="E441" i="19"/>
  <c r="F441" i="19"/>
  <c r="C442" i="19"/>
  <c r="D442" i="19"/>
  <c r="E442" i="19"/>
  <c r="F442" i="19"/>
  <c r="C443" i="19"/>
  <c r="D443" i="19"/>
  <c r="E443" i="19"/>
  <c r="F443" i="19"/>
  <c r="C444" i="19"/>
  <c r="D444" i="19"/>
  <c r="E444" i="19"/>
  <c r="F444" i="19"/>
  <c r="C445" i="19"/>
  <c r="D445" i="19"/>
  <c r="E445" i="19"/>
  <c r="F445" i="19"/>
  <c r="C446" i="19"/>
  <c r="D446" i="19"/>
  <c r="E446" i="19"/>
  <c r="F446" i="19"/>
  <c r="C447" i="19"/>
  <c r="D447" i="19"/>
  <c r="E447" i="19"/>
  <c r="F447" i="19"/>
  <c r="C448" i="19"/>
  <c r="D448" i="19"/>
  <c r="E448" i="19"/>
  <c r="F448" i="19"/>
  <c r="C451" i="19"/>
  <c r="D451" i="19"/>
  <c r="E451" i="19"/>
  <c r="F451" i="19"/>
  <c r="C452" i="19"/>
  <c r="D452" i="19"/>
  <c r="E452" i="19"/>
  <c r="F452" i="19"/>
  <c r="C453" i="19"/>
  <c r="D453" i="19"/>
  <c r="E453" i="19"/>
  <c r="F453" i="19"/>
  <c r="C454" i="19"/>
  <c r="D454" i="19"/>
  <c r="E454" i="19"/>
  <c r="F454" i="19"/>
  <c r="C455" i="19"/>
  <c r="D455" i="19"/>
  <c r="E455" i="19"/>
  <c r="F455" i="19"/>
  <c r="C456" i="19"/>
  <c r="D456" i="19"/>
  <c r="E456" i="19"/>
  <c r="F456" i="19"/>
  <c r="C457" i="19"/>
  <c r="D457" i="19"/>
  <c r="E457" i="19"/>
  <c r="F457" i="19"/>
  <c r="C458" i="19"/>
  <c r="D458" i="19"/>
  <c r="E458" i="19"/>
  <c r="F458" i="19"/>
  <c r="C459" i="19"/>
  <c r="C469" i="19" s="1"/>
  <c r="D459" i="19"/>
  <c r="E459" i="19"/>
  <c r="F459" i="19"/>
  <c r="C460" i="19"/>
  <c r="D460" i="19"/>
  <c r="E460" i="19"/>
  <c r="F460" i="19"/>
  <c r="C461" i="19"/>
  <c r="D461" i="19"/>
  <c r="E461" i="19"/>
  <c r="F461" i="19"/>
  <c r="C462" i="19"/>
  <c r="D462" i="19"/>
  <c r="E462" i="19"/>
  <c r="F462" i="19"/>
  <c r="C463" i="19"/>
  <c r="D463" i="19"/>
  <c r="D468" i="19" s="1"/>
  <c r="E463" i="19"/>
  <c r="F463" i="19"/>
  <c r="C464" i="19"/>
  <c r="D464" i="19"/>
  <c r="E464" i="19"/>
  <c r="F464" i="19"/>
  <c r="F469" i="19" s="1"/>
  <c r="C465" i="19"/>
  <c r="D465" i="19"/>
  <c r="E465" i="19"/>
  <c r="F465" i="19"/>
  <c r="F466" i="19"/>
  <c r="E467" i="19"/>
  <c r="E470" i="19"/>
  <c r="C471" i="19"/>
  <c r="D471" i="19"/>
  <c r="E471" i="19"/>
  <c r="F471" i="19"/>
  <c r="C472" i="19"/>
  <c r="D472" i="19"/>
  <c r="E472" i="19"/>
  <c r="F472" i="19"/>
  <c r="F487" i="19" s="1"/>
  <c r="C473" i="19"/>
  <c r="D473" i="19"/>
  <c r="E473" i="19"/>
  <c r="E488" i="19" s="1"/>
  <c r="F473" i="19"/>
  <c r="C474" i="19"/>
  <c r="D474" i="19"/>
  <c r="E474" i="19"/>
  <c r="F474" i="19"/>
  <c r="F489" i="19" s="1"/>
  <c r="C475" i="19"/>
  <c r="D475" i="19"/>
  <c r="E475" i="19"/>
  <c r="F475" i="19"/>
  <c r="C476" i="19"/>
  <c r="D476" i="19"/>
  <c r="E476" i="19"/>
  <c r="F476" i="19"/>
  <c r="C477" i="19"/>
  <c r="D477" i="19"/>
  <c r="E477" i="19"/>
  <c r="F477" i="19"/>
  <c r="C478" i="19"/>
  <c r="D478" i="19"/>
  <c r="E478" i="19"/>
  <c r="F478" i="19"/>
  <c r="C479" i="19"/>
  <c r="D479" i="19"/>
  <c r="E479" i="19"/>
  <c r="F479" i="19"/>
  <c r="C480" i="19"/>
  <c r="D480" i="19"/>
  <c r="E480" i="19"/>
  <c r="F480" i="19"/>
  <c r="F490" i="19" s="1"/>
  <c r="C481" i="19"/>
  <c r="C486" i="19" s="1"/>
  <c r="D481" i="19"/>
  <c r="E481" i="19"/>
  <c r="F481" i="19"/>
  <c r="C482" i="19"/>
  <c r="D482" i="19"/>
  <c r="E482" i="19"/>
  <c r="F482" i="19"/>
  <c r="C483" i="19"/>
  <c r="D483" i="19"/>
  <c r="E483" i="19"/>
  <c r="F483" i="19"/>
  <c r="C484" i="19"/>
  <c r="D484" i="19"/>
  <c r="E484" i="19"/>
  <c r="F484" i="19"/>
  <c r="C485" i="19"/>
  <c r="D485" i="19"/>
  <c r="E485" i="19"/>
  <c r="E490" i="19" s="1"/>
  <c r="F485" i="19"/>
  <c r="C492" i="19"/>
  <c r="D492" i="19"/>
  <c r="E492" i="19"/>
  <c r="F492" i="19"/>
  <c r="C493" i="19"/>
  <c r="D493" i="19"/>
  <c r="E493" i="19"/>
  <c r="F493" i="19"/>
  <c r="C494" i="19"/>
  <c r="D494" i="19"/>
  <c r="E494" i="19"/>
  <c r="F494" i="19"/>
  <c r="C495" i="19"/>
  <c r="D495" i="19"/>
  <c r="E495" i="19"/>
  <c r="F495" i="19"/>
  <c r="C496" i="19"/>
  <c r="D496" i="19"/>
  <c r="E496" i="19"/>
  <c r="F496" i="19"/>
  <c r="C497" i="19"/>
  <c r="D497" i="19"/>
  <c r="E497" i="19"/>
  <c r="F497" i="19"/>
  <c r="C498" i="19"/>
  <c r="D498" i="19"/>
  <c r="E498" i="19"/>
  <c r="F498" i="19"/>
  <c r="C499" i="19"/>
  <c r="D499" i="19"/>
  <c r="E499" i="19"/>
  <c r="F499" i="19"/>
  <c r="C500" i="19"/>
  <c r="D500" i="19"/>
  <c r="E500" i="19"/>
  <c r="F500" i="19"/>
  <c r="C501" i="19"/>
  <c r="D501" i="19"/>
  <c r="E501" i="19"/>
  <c r="F501" i="19"/>
  <c r="C502" i="19"/>
  <c r="D502" i="19"/>
  <c r="E502" i="19"/>
  <c r="F502" i="19"/>
  <c r="C503" i="19"/>
  <c r="D503" i="19"/>
  <c r="E503" i="19"/>
  <c r="F503" i="19"/>
  <c r="C504" i="19"/>
  <c r="D504" i="19"/>
  <c r="E504" i="19"/>
  <c r="F504" i="19"/>
  <c r="C505" i="19"/>
  <c r="D505" i="19"/>
  <c r="E505" i="19"/>
  <c r="F505" i="19"/>
  <c r="C506" i="19"/>
  <c r="D506" i="19"/>
  <c r="E506" i="19"/>
  <c r="F506" i="19"/>
  <c r="C507" i="19"/>
  <c r="D507" i="19"/>
  <c r="E507" i="19"/>
  <c r="F507" i="19"/>
  <c r="C508" i="19"/>
  <c r="D508" i="19"/>
  <c r="E508" i="19"/>
  <c r="F508" i="19"/>
  <c r="C509" i="19"/>
  <c r="D509" i="19"/>
  <c r="E509" i="19"/>
  <c r="F509" i="19"/>
  <c r="C510" i="19"/>
  <c r="D510" i="19"/>
  <c r="E510" i="19"/>
  <c r="F510" i="19"/>
  <c r="C511" i="19"/>
  <c r="D511" i="19"/>
  <c r="E511" i="19"/>
  <c r="F511" i="19"/>
  <c r="C512" i="19"/>
  <c r="D512" i="19"/>
  <c r="E512" i="19"/>
  <c r="F512" i="19"/>
  <c r="C513" i="19"/>
  <c r="D513" i="19"/>
  <c r="E513" i="19"/>
  <c r="F513" i="19"/>
  <c r="C514" i="19"/>
  <c r="D514" i="19"/>
  <c r="E514" i="19"/>
  <c r="F514" i="19"/>
  <c r="C515" i="19"/>
  <c r="D515" i="19"/>
  <c r="E515" i="19"/>
  <c r="F515" i="19"/>
  <c r="C516" i="19"/>
  <c r="D516" i="19"/>
  <c r="E516" i="19"/>
  <c r="F516" i="19"/>
  <c r="C517" i="19"/>
  <c r="D517" i="19"/>
  <c r="E517" i="19"/>
  <c r="F517" i="19"/>
  <c r="C518" i="19"/>
  <c r="D518" i="19"/>
  <c r="E518" i="19"/>
  <c r="F518" i="19"/>
  <c r="C519" i="19"/>
  <c r="D519" i="19"/>
  <c r="E519" i="19"/>
  <c r="F519" i="19"/>
  <c r="C520" i="19"/>
  <c r="D520" i="19"/>
  <c r="E520" i="19"/>
  <c r="F520" i="19"/>
  <c r="C521" i="19"/>
  <c r="D521" i="19"/>
  <c r="E521" i="19"/>
  <c r="F521" i="19"/>
  <c r="C522" i="19"/>
  <c r="D522" i="19"/>
  <c r="E522" i="19"/>
  <c r="F522" i="19"/>
  <c r="C523" i="19"/>
  <c r="D523" i="19"/>
  <c r="E523" i="19"/>
  <c r="F523" i="19"/>
  <c r="C524" i="19"/>
  <c r="D524" i="19"/>
  <c r="E524" i="19"/>
  <c r="F524" i="19"/>
  <c r="C525" i="19"/>
  <c r="D525" i="19"/>
  <c r="E525" i="19"/>
  <c r="F525" i="19"/>
  <c r="C526" i="19"/>
  <c r="D526" i="19"/>
  <c r="E526" i="19"/>
  <c r="F526" i="19"/>
  <c r="C527" i="19"/>
  <c r="D527" i="19"/>
  <c r="E527" i="19"/>
  <c r="F527" i="19"/>
  <c r="C528" i="19"/>
  <c r="D528" i="19"/>
  <c r="E528" i="19"/>
  <c r="F528" i="19"/>
  <c r="C529" i="19"/>
  <c r="D529" i="19"/>
  <c r="E529" i="19"/>
  <c r="F529" i="19"/>
  <c r="C530" i="19"/>
  <c r="D530" i="19"/>
  <c r="E530" i="19"/>
  <c r="F530" i="19"/>
  <c r="C531" i="19"/>
  <c r="D531" i="19"/>
  <c r="E531" i="19"/>
  <c r="F531" i="19"/>
  <c r="C532" i="19"/>
  <c r="D532" i="19"/>
  <c r="E532" i="19"/>
  <c r="F532" i="19"/>
  <c r="C533" i="19"/>
  <c r="D533" i="19"/>
  <c r="E533" i="19"/>
  <c r="F533" i="19"/>
  <c r="C534" i="19"/>
  <c r="D534" i="19"/>
  <c r="E534" i="19"/>
  <c r="F534" i="19"/>
  <c r="C535" i="19"/>
  <c r="D535" i="19"/>
  <c r="E535" i="19"/>
  <c r="F535" i="19"/>
  <c r="C536" i="19"/>
  <c r="D536" i="19"/>
  <c r="E536" i="19"/>
  <c r="F536" i="19"/>
  <c r="C537" i="19"/>
  <c r="D537" i="19"/>
  <c r="E537" i="19"/>
  <c r="F537" i="19"/>
  <c r="C538" i="19"/>
  <c r="D538" i="19"/>
  <c r="E538" i="19"/>
  <c r="F538" i="19"/>
  <c r="C539" i="19"/>
  <c r="D539" i="19"/>
  <c r="E539" i="19"/>
  <c r="F539" i="19"/>
  <c r="C540" i="19"/>
  <c r="D540" i="19"/>
  <c r="E540" i="19"/>
  <c r="F540" i="19"/>
  <c r="C541" i="19"/>
  <c r="D541" i="19"/>
  <c r="E541" i="19"/>
  <c r="F541" i="19"/>
  <c r="C542" i="19"/>
  <c r="D542" i="19"/>
  <c r="E542" i="19"/>
  <c r="F542" i="19"/>
  <c r="C543" i="19"/>
  <c r="D543" i="19"/>
  <c r="E543" i="19"/>
  <c r="F543" i="19"/>
  <c r="C544" i="19"/>
  <c r="D544" i="19"/>
  <c r="E544" i="19"/>
  <c r="F544" i="19"/>
  <c r="C545" i="19"/>
  <c r="D545" i="19"/>
  <c r="E545" i="19"/>
  <c r="F545" i="19"/>
  <c r="C546" i="19"/>
  <c r="D546" i="19"/>
  <c r="E546" i="19"/>
  <c r="F546" i="19"/>
  <c r="C547" i="19"/>
  <c r="D547" i="19"/>
  <c r="E547" i="19"/>
  <c r="F547" i="19"/>
  <c r="C548" i="19"/>
  <c r="D548" i="19"/>
  <c r="E548" i="19"/>
  <c r="F548" i="19"/>
  <c r="C549" i="19"/>
  <c r="D549" i="19"/>
  <c r="E549" i="19"/>
  <c r="F549" i="19"/>
  <c r="C550" i="19"/>
  <c r="D550" i="19"/>
  <c r="E550" i="19"/>
  <c r="F550" i="19"/>
  <c r="C551" i="19"/>
  <c r="D551" i="19"/>
  <c r="E551" i="19"/>
  <c r="F551" i="19"/>
  <c r="C552" i="19"/>
  <c r="D552" i="19"/>
  <c r="E552" i="19"/>
  <c r="F552" i="19"/>
  <c r="C80" i="18"/>
  <c r="D80" i="18"/>
  <c r="E80" i="18"/>
  <c r="F80" i="18"/>
  <c r="G80" i="18"/>
  <c r="C81" i="18"/>
  <c r="D81" i="18"/>
  <c r="E81" i="18"/>
  <c r="F81" i="18"/>
  <c r="G81" i="18"/>
  <c r="C82" i="18"/>
  <c r="D82" i="18"/>
  <c r="E82" i="18"/>
  <c r="F82" i="18"/>
  <c r="G82" i="18"/>
  <c r="C83" i="18"/>
  <c r="D83" i="18"/>
  <c r="E83" i="18"/>
  <c r="F83" i="18"/>
  <c r="G83" i="18"/>
  <c r="C84" i="18"/>
  <c r="D84" i="18"/>
  <c r="E84" i="18"/>
  <c r="F84" i="18"/>
  <c r="G84" i="18"/>
  <c r="C85" i="18"/>
  <c r="D85" i="18"/>
  <c r="E85" i="18"/>
  <c r="F85" i="18"/>
  <c r="G85" i="18"/>
  <c r="C86" i="18"/>
  <c r="D86" i="18"/>
  <c r="E86" i="18"/>
  <c r="F86" i="18"/>
  <c r="G86" i="18"/>
  <c r="C87" i="18"/>
  <c r="D87" i="18"/>
  <c r="E87" i="18"/>
  <c r="F87" i="18"/>
  <c r="G87" i="18"/>
  <c r="C88" i="18"/>
  <c r="D88" i="18"/>
  <c r="E88" i="18"/>
  <c r="F88" i="18"/>
  <c r="G88" i="18"/>
  <c r="C89" i="18"/>
  <c r="D89" i="18"/>
  <c r="E89" i="18"/>
  <c r="F89" i="18"/>
  <c r="G89" i="18"/>
  <c r="C92" i="18"/>
  <c r="D92" i="18"/>
  <c r="E92" i="18"/>
  <c r="C93" i="18"/>
  <c r="D93" i="18"/>
  <c r="E93" i="18"/>
  <c r="C94" i="18"/>
  <c r="D94" i="18"/>
  <c r="E94" i="18"/>
  <c r="C95" i="18"/>
  <c r="D95" i="18"/>
  <c r="E95" i="18"/>
  <c r="C96" i="18"/>
  <c r="D96" i="18"/>
  <c r="E96" i="18"/>
  <c r="D489" i="19" l="1"/>
  <c r="D488" i="19"/>
  <c r="D467" i="19"/>
  <c r="F468" i="19"/>
  <c r="E487" i="19"/>
  <c r="C490" i="19"/>
  <c r="D486" i="19"/>
  <c r="D470" i="19"/>
  <c r="C489" i="19"/>
  <c r="C487" i="19"/>
  <c r="C466" i="19"/>
  <c r="F486" i="19"/>
  <c r="D470" i="20"/>
  <c r="D490" i="20"/>
  <c r="C466" i="20"/>
  <c r="F490" i="20"/>
  <c r="D487" i="20"/>
  <c r="D468" i="20"/>
  <c r="D486" i="20"/>
  <c r="C469" i="20"/>
  <c r="C486" i="20"/>
  <c r="F466" i="20"/>
  <c r="F489" i="20"/>
  <c r="F488" i="20"/>
  <c r="F487" i="20"/>
  <c r="E469" i="20"/>
  <c r="E487" i="20"/>
  <c r="E486" i="20"/>
  <c r="D467" i="20"/>
  <c r="D489" i="20"/>
  <c r="F470" i="20"/>
  <c r="D469" i="20"/>
  <c r="F467" i="20"/>
  <c r="D466" i="20"/>
  <c r="E466" i="20"/>
  <c r="C470" i="20"/>
  <c r="E468" i="20"/>
  <c r="C467" i="20"/>
  <c r="E469" i="19"/>
  <c r="C468" i="19"/>
  <c r="E466" i="19"/>
  <c r="C470" i="19"/>
  <c r="E468" i="19"/>
  <c r="C467" i="19"/>
  <c r="D490" i="19"/>
  <c r="F488" i="19"/>
  <c r="D487" i="19"/>
  <c r="F470" i="19"/>
  <c r="D469" i="19"/>
  <c r="F467" i="19"/>
  <c r="D466" i="19"/>
  <c r="E489" i="19"/>
  <c r="C488" i="19"/>
  <c r="E486" i="19"/>
  <c r="A93" i="18"/>
  <c r="C79" i="3" l="1"/>
  <c r="D79" i="3"/>
  <c r="E79" i="3"/>
  <c r="F79" i="3"/>
  <c r="G79" i="3"/>
  <c r="C80" i="3"/>
  <c r="D80" i="3"/>
  <c r="E80" i="3"/>
  <c r="F80" i="3"/>
  <c r="G80" i="3"/>
  <c r="C81" i="3"/>
  <c r="D81" i="3"/>
  <c r="E81" i="3"/>
  <c r="F81" i="3"/>
  <c r="G81" i="3"/>
  <c r="C82" i="3"/>
  <c r="D82" i="3"/>
  <c r="E82" i="3"/>
  <c r="F82" i="3"/>
  <c r="G82" i="3"/>
  <c r="C83" i="3"/>
  <c r="D83" i="3"/>
  <c r="E83" i="3"/>
  <c r="F83" i="3"/>
  <c r="G83" i="3"/>
  <c r="C84" i="3"/>
  <c r="D84" i="3"/>
  <c r="E84" i="3"/>
  <c r="F84" i="3"/>
  <c r="G84" i="3"/>
  <c r="C85" i="3"/>
  <c r="D85" i="3"/>
  <c r="E85" i="3"/>
  <c r="F85" i="3"/>
  <c r="G85" i="3"/>
  <c r="C86" i="3"/>
  <c r="D86" i="3"/>
  <c r="E86" i="3"/>
  <c r="F86" i="3"/>
  <c r="G86" i="3"/>
  <c r="C87" i="3"/>
  <c r="D87" i="3"/>
  <c r="E87" i="3"/>
  <c r="F87" i="3"/>
  <c r="G87" i="3"/>
  <c r="C88" i="3"/>
  <c r="D88" i="3"/>
  <c r="E88" i="3"/>
  <c r="F88" i="3"/>
  <c r="G88" i="3"/>
  <c r="C91" i="3"/>
  <c r="A92" i="3" s="1"/>
  <c r="D91" i="3"/>
  <c r="E91" i="3"/>
  <c r="F91" i="3"/>
  <c r="G91" i="3"/>
  <c r="C92" i="3"/>
  <c r="D92" i="3"/>
  <c r="E92" i="3"/>
  <c r="F92" i="3"/>
  <c r="G92" i="3"/>
  <c r="C93" i="3"/>
  <c r="D93" i="3"/>
  <c r="E93" i="3"/>
  <c r="F93" i="3"/>
  <c r="G93" i="3"/>
  <c r="C94" i="3"/>
  <c r="D94" i="3"/>
  <c r="E94" i="3"/>
  <c r="F94" i="3"/>
  <c r="G94" i="3"/>
  <c r="C95" i="3"/>
  <c r="D95" i="3"/>
  <c r="E95" i="3"/>
  <c r="F95" i="3"/>
  <c r="G95" i="3"/>
</calcChain>
</file>

<file path=xl/sharedStrings.xml><?xml version="1.0" encoding="utf-8"?>
<sst xmlns="http://schemas.openxmlformats.org/spreadsheetml/2006/main" count="4782" uniqueCount="2380">
  <si>
    <t xml:space="preserve">Rozvod a čistenie vody  </t>
  </si>
  <si>
    <t xml:space="preserve">Komunálny odpad z obcí podľa podskupín katalógu odpadov  </t>
  </si>
  <si>
    <t xml:space="preserve">Relatívne ukazovatele o nakladaní s komunálnym odpadom  </t>
  </si>
  <si>
    <t xml:space="preserve">Emisie základných znečisťujúcich látok  </t>
  </si>
  <si>
    <t xml:space="preserve">Intenzita znečistenia emisiami  </t>
  </si>
  <si>
    <t>skuska</t>
  </si>
  <si>
    <t>max</t>
  </si>
  <si>
    <t>min</t>
  </si>
  <si>
    <t>kraje</t>
  </si>
  <si>
    <t xml:space="preserve">vh3001rr </t>
  </si>
  <si>
    <r>
      <t xml:space="preserve">zdroj / </t>
    </r>
    <r>
      <rPr>
        <i/>
        <sz val="8"/>
        <rFont val="Arial Narrow"/>
        <family val="2"/>
        <charset val="238"/>
      </rPr>
      <t>Source:</t>
    </r>
    <r>
      <rPr>
        <sz val="8"/>
        <rFont val="Arial Narrow"/>
        <family val="2"/>
        <charset val="238"/>
      </rPr>
      <t xml:space="preserve"> ŠÚ SR, DATAcube. </t>
    </r>
  </si>
  <si>
    <r>
      <t xml:space="preserve">  </t>
    </r>
    <r>
      <rPr>
        <i/>
        <sz val="8"/>
        <rFont val="Arial Narrow"/>
        <family val="2"/>
      </rPr>
      <t xml:space="preserve">  in charge of the Water and Sewage companies and municipalities      </t>
    </r>
    <r>
      <rPr>
        <i/>
        <vertAlign val="superscript"/>
        <sz val="8"/>
        <rFont val="Arial Narrow"/>
        <family val="2"/>
      </rPr>
      <t xml:space="preserve">   </t>
    </r>
  </si>
  <si>
    <r>
      <t>1)</t>
    </r>
    <r>
      <rPr>
        <sz val="8"/>
        <color indexed="8"/>
        <rFont val="Arial Narrow"/>
        <family val="2"/>
      </rPr>
      <t xml:space="preserve"> vodovody a kanalizácie v správe podnikov Vodární a kanalizácií a v správe obcí / </t>
    </r>
    <r>
      <rPr>
        <i/>
        <sz val="8"/>
        <color indexed="8"/>
        <rFont val="Arial Narrow"/>
        <family val="2"/>
        <charset val="238"/>
      </rPr>
      <t>Water-supply and sewage systems</t>
    </r>
  </si>
  <si>
    <t>2020</t>
  </si>
  <si>
    <t xml:space="preserve">  Košický kraj</t>
  </si>
  <si>
    <t>2019</t>
  </si>
  <si>
    <t>2018</t>
  </si>
  <si>
    <t xml:space="preserve">  Prešovský kraj</t>
  </si>
  <si>
    <t>Východné Slovensko</t>
  </si>
  <si>
    <t xml:space="preserve">  Banskobystrický kraj</t>
  </si>
  <si>
    <t xml:space="preserve">  Žilinský kraj</t>
  </si>
  <si>
    <t>Stredné Slovensko</t>
  </si>
  <si>
    <t xml:space="preserve">  Nitriansky kraj</t>
  </si>
  <si>
    <t xml:space="preserve">  Trenčiansky kraj</t>
  </si>
  <si>
    <t xml:space="preserve">  Trnavský kraj</t>
  </si>
  <si>
    <t>Západné Slovensko</t>
  </si>
  <si>
    <t>Bratislavský kraj</t>
  </si>
  <si>
    <t>(%)</t>
  </si>
  <si>
    <t>Population in houses connected up to public sewage system</t>
  </si>
  <si>
    <t>Population supplied by water from public water-supply system</t>
  </si>
  <si>
    <t>Waste water 
treatment 
plants</t>
  </si>
  <si>
    <t>Sewage 
system
(km)</t>
  </si>
  <si>
    <t>Water-supply 
system
(km)</t>
  </si>
  <si>
    <t xml:space="preserve">Obyvatelia 
v domoch napojených na verejnú kanalizačnú sieť  </t>
  </si>
  <si>
    <t xml:space="preserve">Obyvatelia
 zásobovaní vodou 
z verejných vodovodov </t>
  </si>
  <si>
    <t>Čistiarne 
odpadových 
vôd</t>
  </si>
  <si>
    <t>Kanalizačná
sieť 
(km)</t>
  </si>
  <si>
    <t>Vodovodná
sieť 
(km)</t>
  </si>
  <si>
    <r>
      <t xml:space="preserve">Rok
</t>
    </r>
    <r>
      <rPr>
        <i/>
        <sz val="8"/>
        <rFont val="Arial Narrow"/>
        <family val="2"/>
      </rPr>
      <t>Year</t>
    </r>
  </si>
  <si>
    <r>
      <t xml:space="preserve">SR / oblasť / kraj
</t>
    </r>
    <r>
      <rPr>
        <i/>
        <sz val="8"/>
        <rFont val="Arial Narrow"/>
        <family val="2"/>
      </rPr>
      <t>SR / Area / Region</t>
    </r>
  </si>
  <si>
    <r>
      <t xml:space="preserve">            Public water-supply and sewage systems as at Dec. 31 </t>
    </r>
    <r>
      <rPr>
        <b/>
        <i/>
        <vertAlign val="superscript"/>
        <sz val="10"/>
        <color indexed="8"/>
        <rFont val="Arial Narrow"/>
        <family val="2"/>
        <charset val="238"/>
      </rPr>
      <t>1)</t>
    </r>
  </si>
  <si>
    <r>
      <t>T 19-1. Verejné vodovody a kanalizácie k 31. 12.</t>
    </r>
    <r>
      <rPr>
        <b/>
        <vertAlign val="superscript"/>
        <sz val="10"/>
        <color indexed="8"/>
        <rFont val="Arial Narrow"/>
        <family val="2"/>
        <charset val="238"/>
      </rPr>
      <t xml:space="preserve"> 1)</t>
    </r>
  </si>
  <si>
    <t>ENVIRONMENT</t>
  </si>
  <si>
    <t>ŽIVOTNÉ PROSTREDIE</t>
  </si>
  <si>
    <t>2022</t>
  </si>
  <si>
    <t>2021</t>
  </si>
  <si>
    <t>Waste water
treated</t>
  </si>
  <si>
    <t>Waste water discharged</t>
  </si>
  <si>
    <t xml:space="preserve">Non-invoiced 
water
</t>
  </si>
  <si>
    <t>Water 
invoiced to consumers</t>
  </si>
  <si>
    <t>Water
for realization</t>
  </si>
  <si>
    <t>Čistená
odpadová voda</t>
  </si>
  <si>
    <t>Vypúšťaná
odpadová voda</t>
  </si>
  <si>
    <t xml:space="preserve">Voda 
nefakturovaná
</t>
  </si>
  <si>
    <t>Voda
fakturovaná
spotrebiteľom</t>
  </si>
  <si>
    <t>Voda 
určená 
na realizáciu</t>
  </si>
  <si>
    <r>
      <t>Thous. m</t>
    </r>
    <r>
      <rPr>
        <i/>
        <vertAlign val="superscript"/>
        <sz val="8"/>
        <color indexed="8"/>
        <rFont val="Arial Narrow"/>
        <family val="2"/>
        <charset val="238"/>
      </rPr>
      <t>3</t>
    </r>
  </si>
  <si>
    <r>
      <t>tis. m</t>
    </r>
    <r>
      <rPr>
        <vertAlign val="superscript"/>
        <sz val="8"/>
        <color indexed="8"/>
        <rFont val="Arial Narrow"/>
        <family val="2"/>
        <charset val="238"/>
      </rPr>
      <t>3</t>
    </r>
  </si>
  <si>
    <r>
      <t xml:space="preserve">            Distribution and purification of water </t>
    </r>
    <r>
      <rPr>
        <b/>
        <i/>
        <vertAlign val="superscript"/>
        <sz val="10"/>
        <color indexed="8"/>
        <rFont val="Arial Narrow"/>
        <family val="2"/>
      </rPr>
      <t>1)</t>
    </r>
  </si>
  <si>
    <r>
      <t xml:space="preserve">T 19-2. Rozvod a čistenie vody </t>
    </r>
    <r>
      <rPr>
        <b/>
        <vertAlign val="superscript"/>
        <sz val="10"/>
        <color indexed="8"/>
        <rFont val="Arial Narrow"/>
        <family val="2"/>
        <charset val="238"/>
      </rPr>
      <t>1)</t>
    </r>
  </si>
  <si>
    <t>zp3001rr</t>
  </si>
  <si>
    <t>163 051</t>
  </si>
  <si>
    <t>16 768</t>
  </si>
  <si>
    <t>2 860</t>
  </si>
  <si>
    <t>88 341</t>
  </si>
  <si>
    <t>281 912</t>
  </si>
  <si>
    <t>172 730</t>
  </si>
  <si>
    <t>19 018</t>
  </si>
  <si>
    <t>2 195</t>
  </si>
  <si>
    <t>88 337</t>
  </si>
  <si>
    <t>294 163</t>
  </si>
  <si>
    <t>175 186</t>
  </si>
  <si>
    <t>19 223</t>
  </si>
  <si>
    <t>1 124</t>
  </si>
  <si>
    <t>84 077</t>
  </si>
  <si>
    <t>290 747</t>
  </si>
  <si>
    <t>175 601</t>
  </si>
  <si>
    <t>16 916</t>
  </si>
  <si>
    <t>1 339</t>
  </si>
  <si>
    <t>69 114</t>
  </si>
  <si>
    <t>272 051</t>
  </si>
  <si>
    <t>161 234</t>
  </si>
  <si>
    <t>16 870</t>
  </si>
  <si>
    <t>960</t>
  </si>
  <si>
    <t>75 460</t>
  </si>
  <si>
    <t>263 211</t>
  </si>
  <si>
    <t>147 250</t>
  </si>
  <si>
    <t>35 186</t>
  </si>
  <si>
    <t>1 720</t>
  </si>
  <si>
    <t>97 938</t>
  </si>
  <si>
    <t>301 469</t>
  </si>
  <si>
    <t>159 483</t>
  </si>
  <si>
    <t>35 151</t>
  </si>
  <si>
    <t>1 739</t>
  </si>
  <si>
    <t>102 307</t>
  </si>
  <si>
    <t>314 277</t>
  </si>
  <si>
    <t>166 167</t>
  </si>
  <si>
    <t>35 000</t>
  </si>
  <si>
    <t>1 318</t>
  </si>
  <si>
    <t>85 610</t>
  </si>
  <si>
    <t>307 980</t>
  </si>
  <si>
    <t>170 375</t>
  </si>
  <si>
    <t>29 342</t>
  </si>
  <si>
    <t>1 388</t>
  </si>
  <si>
    <t>76 034</t>
  </si>
  <si>
    <t>283 339</t>
  </si>
  <si>
    <t>171 869</t>
  </si>
  <si>
    <t>21 089</t>
  </si>
  <si>
    <t>1 333</t>
  </si>
  <si>
    <t>72 769</t>
  </si>
  <si>
    <t>271 709</t>
  </si>
  <si>
    <t>310 302</t>
  </si>
  <si>
    <t>51 954</t>
  </si>
  <si>
    <t>4 580</t>
  </si>
  <si>
    <t>186 279</t>
  </si>
  <si>
    <t>583 381</t>
  </si>
  <si>
    <t>332 213</t>
  </si>
  <si>
    <t>54 169</t>
  </si>
  <si>
    <t>3 934</t>
  </si>
  <si>
    <t>190 644</t>
  </si>
  <si>
    <t>608 440</t>
  </si>
  <si>
    <t>341 353</t>
  </si>
  <si>
    <t>54 223</t>
  </si>
  <si>
    <t>2 442</t>
  </si>
  <si>
    <t>169 687</t>
  </si>
  <si>
    <t>598 727</t>
  </si>
  <si>
    <t>345 976</t>
  </si>
  <si>
    <t>46 258</t>
  </si>
  <si>
    <t>2 727</t>
  </si>
  <si>
    <t>145 148</t>
  </si>
  <si>
    <t>555 390</t>
  </si>
  <si>
    <t>333 103</t>
  </si>
  <si>
    <t>37 959</t>
  </si>
  <si>
    <t>2 293</t>
  </si>
  <si>
    <t>148 228</t>
  </si>
  <si>
    <t>534 920</t>
  </si>
  <si>
    <t>126 150</t>
  </si>
  <si>
    <t>29 790</t>
  </si>
  <si>
    <t>1 331</t>
  </si>
  <si>
    <t>96 447</t>
  </si>
  <si>
    <t>264 555</t>
  </si>
  <si>
    <t>135 845</t>
  </si>
  <si>
    <t>32 046</t>
  </si>
  <si>
    <t>1 802</t>
  </si>
  <si>
    <t>99 221</t>
  </si>
  <si>
    <t>278 113</t>
  </si>
  <si>
    <t>141 349</t>
  </si>
  <si>
    <t>30 216</t>
  </si>
  <si>
    <t>4 140</t>
  </si>
  <si>
    <t>79 480</t>
  </si>
  <si>
    <t>262 698</t>
  </si>
  <si>
    <t>143 029</t>
  </si>
  <si>
    <t>25 096</t>
  </si>
  <si>
    <t>2 945</t>
  </si>
  <si>
    <t>74 255</t>
  </si>
  <si>
    <t>246 450</t>
  </si>
  <si>
    <t>144 805</t>
  </si>
  <si>
    <t>21 769</t>
  </si>
  <si>
    <t>2 473</t>
  </si>
  <si>
    <t>78 401</t>
  </si>
  <si>
    <t>248 723</t>
  </si>
  <si>
    <t>148 488</t>
  </si>
  <si>
    <t>36 401</t>
  </si>
  <si>
    <t>2 140</t>
  </si>
  <si>
    <t>116 117</t>
  </si>
  <si>
    <t>314 699</t>
  </si>
  <si>
    <t>156 214</t>
  </si>
  <si>
    <t>40 035</t>
  </si>
  <si>
    <t>2 449</t>
  </si>
  <si>
    <t>122 051</t>
  </si>
  <si>
    <t>332 822</t>
  </si>
  <si>
    <t>169 728</t>
  </si>
  <si>
    <t>36 385</t>
  </si>
  <si>
    <t>2 150</t>
  </si>
  <si>
    <t>102 573</t>
  </si>
  <si>
    <t>318 518</t>
  </si>
  <si>
    <t>175 303</t>
  </si>
  <si>
    <t>28 177</t>
  </si>
  <si>
    <t>1 958</t>
  </si>
  <si>
    <t>98 128</t>
  </si>
  <si>
    <t>311 036</t>
  </si>
  <si>
    <t>179 188</t>
  </si>
  <si>
    <t>22 207</t>
  </si>
  <si>
    <t>1 996</t>
  </si>
  <si>
    <t>90 283</t>
  </si>
  <si>
    <t>299 601</t>
  </si>
  <si>
    <t>274 638</t>
  </si>
  <si>
    <t>66 190</t>
  </si>
  <si>
    <t>3 471</t>
  </si>
  <si>
    <t>212 564</t>
  </si>
  <si>
    <t>579 254</t>
  </si>
  <si>
    <t>292 059</t>
  </si>
  <si>
    <t>72 081</t>
  </si>
  <si>
    <t>4 251</t>
  </si>
  <si>
    <t>221 272</t>
  </si>
  <si>
    <t>610 935</t>
  </si>
  <si>
    <t>311 077</t>
  </si>
  <si>
    <t>66 601</t>
  </si>
  <si>
    <t>6 290</t>
  </si>
  <si>
    <t>182 053</t>
  </si>
  <si>
    <t>581 216</t>
  </si>
  <si>
    <t>318 331</t>
  </si>
  <si>
    <t>53 273</t>
  </si>
  <si>
    <t>4 902</t>
  </si>
  <si>
    <t>172 383</t>
  </si>
  <si>
    <t>557 486</t>
  </si>
  <si>
    <t>323 993</t>
  </si>
  <si>
    <t>43 976</t>
  </si>
  <si>
    <t>4 469</t>
  </si>
  <si>
    <t>168 684</t>
  </si>
  <si>
    <t>548 324</t>
  </si>
  <si>
    <t>169 752</t>
  </si>
  <si>
    <t>71 451</t>
  </si>
  <si>
    <t>1 228</t>
  </si>
  <si>
    <t>129 614</t>
  </si>
  <si>
    <t>388 805</t>
  </si>
  <si>
    <t>185 242</t>
  </si>
  <si>
    <t>67 185</t>
  </si>
  <si>
    <t>1 774</t>
  </si>
  <si>
    <t>121 605</t>
  </si>
  <si>
    <t>386 641</t>
  </si>
  <si>
    <t>194 394</t>
  </si>
  <si>
    <t>60 757</t>
  </si>
  <si>
    <t>1 125</t>
  </si>
  <si>
    <t>93 878</t>
  </si>
  <si>
    <t>362 134</t>
  </si>
  <si>
    <t>202 167</t>
  </si>
  <si>
    <t>50 529</t>
  </si>
  <si>
    <t>1 147</t>
  </si>
  <si>
    <t>90 462</t>
  </si>
  <si>
    <t>350 964</t>
  </si>
  <si>
    <t>205 958</t>
  </si>
  <si>
    <t>45 969</t>
  </si>
  <si>
    <t>926</t>
  </si>
  <si>
    <t>80 429</t>
  </si>
  <si>
    <t>342 588</t>
  </si>
  <si>
    <t>123 875</t>
  </si>
  <si>
    <t>24 298</t>
  </si>
  <si>
    <t>1 371</t>
  </si>
  <si>
    <t>100 762</t>
  </si>
  <si>
    <t>270 333</t>
  </si>
  <si>
    <t>133 245</t>
  </si>
  <si>
    <t>27 270</t>
  </si>
  <si>
    <t>1 534</t>
  </si>
  <si>
    <t>102 412</t>
  </si>
  <si>
    <t>280 711</t>
  </si>
  <si>
    <t>144 508</t>
  </si>
  <si>
    <t>25 901</t>
  </si>
  <si>
    <t>1 322</t>
  </si>
  <si>
    <t>82 845</t>
  </si>
  <si>
    <t>274 290</t>
  </si>
  <si>
    <t>149 449</t>
  </si>
  <si>
    <t>20 780</t>
  </si>
  <si>
    <t>1 286</t>
  </si>
  <si>
    <t>68 955</t>
  </si>
  <si>
    <t>245 845</t>
  </si>
  <si>
    <t>155 921</t>
  </si>
  <si>
    <t>16 906</t>
  </si>
  <si>
    <t>1 130</t>
  </si>
  <si>
    <t>68 080</t>
  </si>
  <si>
    <t>247 929</t>
  </si>
  <si>
    <t>147 578</t>
  </si>
  <si>
    <t>69 508</t>
  </si>
  <si>
    <t>1 486</t>
  </si>
  <si>
    <t>108 794</t>
  </si>
  <si>
    <t>362 454</t>
  </si>
  <si>
    <t>159 464</t>
  </si>
  <si>
    <t>65 961</t>
  </si>
  <si>
    <t>1 389</t>
  </si>
  <si>
    <t>111 362</t>
  </si>
  <si>
    <t>371 442</t>
  </si>
  <si>
    <t>172 473</t>
  </si>
  <si>
    <t>58 236</t>
  </si>
  <si>
    <t>2 874</t>
  </si>
  <si>
    <t>90 647</t>
  </si>
  <si>
    <t>357 373</t>
  </si>
  <si>
    <t>175 909</t>
  </si>
  <si>
    <t>44 101</t>
  </si>
  <si>
    <t>2 847</t>
  </si>
  <si>
    <t>85 318</t>
  </si>
  <si>
    <t>323 490</t>
  </si>
  <si>
    <t>180 830</t>
  </si>
  <si>
    <t>29 444</t>
  </si>
  <si>
    <t>2 788</t>
  </si>
  <si>
    <t>84 364</t>
  </si>
  <si>
    <t>313 247</t>
  </si>
  <si>
    <t>441 206</t>
  </si>
  <si>
    <t>165 258</t>
  </si>
  <si>
    <t>4 085</t>
  </si>
  <si>
    <t>339 170</t>
  </si>
  <si>
    <t>1 021 592</t>
  </si>
  <si>
    <t>477 951</t>
  </si>
  <si>
    <t>160 416</t>
  </si>
  <si>
    <t>4 697</t>
  </si>
  <si>
    <t>335 378</t>
  </si>
  <si>
    <t>1 038 794</t>
  </si>
  <si>
    <t>511 375</t>
  </si>
  <si>
    <t>144 894</t>
  </si>
  <si>
    <t>5 320</t>
  </si>
  <si>
    <t>267 370</t>
  </si>
  <si>
    <t>993 797</t>
  </si>
  <si>
    <t>527 524</t>
  </si>
  <si>
    <t>115 409</t>
  </si>
  <si>
    <t>5 280</t>
  </si>
  <si>
    <t>244 736</t>
  </si>
  <si>
    <t>920 299</t>
  </si>
  <si>
    <t>542 709</t>
  </si>
  <si>
    <t>92 319</t>
  </si>
  <si>
    <t>4 844</t>
  </si>
  <si>
    <t>232 873</t>
  </si>
  <si>
    <t>903 764</t>
  </si>
  <si>
    <t>186 075</t>
  </si>
  <si>
    <t>53 882</t>
  </si>
  <si>
    <t>2 162</t>
  </si>
  <si>
    <t>122 395</t>
  </si>
  <si>
    <t>413 229</t>
  </si>
  <si>
    <t>198 531</t>
  </si>
  <si>
    <t>66 726</t>
  </si>
  <si>
    <t>2 574</t>
  </si>
  <si>
    <t>124 558</t>
  </si>
  <si>
    <t>447 158</t>
  </si>
  <si>
    <t>201 108</t>
  </si>
  <si>
    <t>46 881</t>
  </si>
  <si>
    <t>3 457</t>
  </si>
  <si>
    <t>115 440</t>
  </si>
  <si>
    <t>422 985</t>
  </si>
  <si>
    <t>211 405</t>
  </si>
  <si>
    <t>38 710</t>
  </si>
  <si>
    <t>2 861</t>
  </si>
  <si>
    <t>79 709</t>
  </si>
  <si>
    <t>336 551</t>
  </si>
  <si>
    <t>219 066</t>
  </si>
  <si>
    <t>31 969</t>
  </si>
  <si>
    <t>2 995</t>
  </si>
  <si>
    <t>79 209</t>
  </si>
  <si>
    <t>338 169</t>
  </si>
  <si>
    <t>1 212 220</t>
  </si>
  <si>
    <t>337 284</t>
  </si>
  <si>
    <t>14 298</t>
  </si>
  <si>
    <t>860 409</t>
  </si>
  <si>
    <t>2 597 457</t>
  </si>
  <si>
    <t>1 300 754</t>
  </si>
  <si>
    <t>353 392</t>
  </si>
  <si>
    <t>15 455</t>
  </si>
  <si>
    <t>871 853</t>
  </si>
  <si>
    <t>2 705 327</t>
  </si>
  <si>
    <t>1 364 914</t>
  </si>
  <si>
    <t>312 599</t>
  </si>
  <si>
    <t>17 509</t>
  </si>
  <si>
    <t>734 550</t>
  </si>
  <si>
    <t>2 596 725</t>
  </si>
  <si>
    <t>1 403 236</t>
  </si>
  <si>
    <t>253 649</t>
  </si>
  <si>
    <t>15 769</t>
  </si>
  <si>
    <t>641 975</t>
  </si>
  <si>
    <t>2 369 725</t>
  </si>
  <si>
    <t>1 418 871</t>
  </si>
  <si>
    <t>206 223</t>
  </si>
  <si>
    <t>14 601</t>
  </si>
  <si>
    <t>628 994</t>
  </si>
  <si>
    <t>2 325 178</t>
  </si>
  <si>
    <t>Other 
municipal 
waste</t>
  </si>
  <si>
    <t>Garden and park waste</t>
  </si>
  <si>
    <t>Hazardous 
waste</t>
  </si>
  <si>
    <t>Separately collected fractions of waste</t>
  </si>
  <si>
    <t>Municipal 
waste 
in total</t>
  </si>
  <si>
    <t>nebezpečné odpady</t>
  </si>
  <si>
    <t>komunálne odpady
 iné</t>
  </si>
  <si>
    <t>odpady 
zo záhrad 
a parkov</t>
  </si>
  <si>
    <t>Komunálny 
odpad 
spolu</t>
  </si>
  <si>
    <t>t</t>
  </si>
  <si>
    <t xml:space="preserve">            Municipal waste by subgroups of Waste Catalogue</t>
  </si>
  <si>
    <t>T 19-3. Komunálny odpad z obcí podľa podskupín katalógu odpadov</t>
  </si>
  <si>
    <t>zp3002rr</t>
  </si>
  <si>
    <t>29,73</t>
  </si>
  <si>
    <t>40,22</t>
  </si>
  <si>
    <t>69,08</t>
  </si>
  <si>
    <t>107,52</t>
  </si>
  <si>
    <t>249,79</t>
  </si>
  <si>
    <t>361,59</t>
  </si>
  <si>
    <t>30,84</t>
  </si>
  <si>
    <t>39,46</t>
  </si>
  <si>
    <t>68,32</t>
  </si>
  <si>
    <t>116,19</t>
  </si>
  <si>
    <t>257,38</t>
  </si>
  <si>
    <t>376,73</t>
  </si>
  <si>
    <t>33,15</t>
  </si>
  <si>
    <t>38,71</t>
  </si>
  <si>
    <t>66,31</t>
  </si>
  <si>
    <t>120,22</t>
  </si>
  <si>
    <t>240,47</t>
  </si>
  <si>
    <t>362,66</t>
  </si>
  <si>
    <t>35,74</t>
  </si>
  <si>
    <t>35,18</t>
  </si>
  <si>
    <t>64,26</t>
  </si>
  <si>
    <t>121,45</t>
  </si>
  <si>
    <t>218,38</t>
  </si>
  <si>
    <t>339,83</t>
  </si>
  <si>
    <t>38,39</t>
  </si>
  <si>
    <t>33,80</t>
  </si>
  <si>
    <t>61,61</t>
  </si>
  <si>
    <t>126,40</t>
  </si>
  <si>
    <t>202,84</t>
  </si>
  <si>
    <t>329,24</t>
  </si>
  <si>
    <t>41,92</t>
  </si>
  <si>
    <t>48,87</t>
  </si>
  <si>
    <t>56,66</t>
  </si>
  <si>
    <t>156,52</t>
  </si>
  <si>
    <t>211,52</t>
  </si>
  <si>
    <t>373,29</t>
  </si>
  <si>
    <t>44,07</t>
  </si>
  <si>
    <t>47,62</t>
  </si>
  <si>
    <t>55,06</t>
  </si>
  <si>
    <t>171,37</t>
  </si>
  <si>
    <t>214,11</t>
  </si>
  <si>
    <t>388,85</t>
  </si>
  <si>
    <t>54,30</t>
  </si>
  <si>
    <t>44,27</t>
  </si>
  <si>
    <t>44,78</t>
  </si>
  <si>
    <t>202,28</t>
  </si>
  <si>
    <t>166,76</t>
  </si>
  <si>
    <t>372,43</t>
  </si>
  <si>
    <t>59,84</t>
  </si>
  <si>
    <t>39,69</t>
  </si>
  <si>
    <t>40,16</t>
  </si>
  <si>
    <t>205,45</t>
  </si>
  <si>
    <t>137,86</t>
  </si>
  <si>
    <t>343,31</t>
  </si>
  <si>
    <t>63,35</t>
  </si>
  <si>
    <t>36,31</t>
  </si>
  <si>
    <t>36,65</t>
  </si>
  <si>
    <t>208,86</t>
  </si>
  <si>
    <t>120,85</t>
  </si>
  <si>
    <t>329,71</t>
  </si>
  <si>
    <t>36,03</t>
  </si>
  <si>
    <t>44,69</t>
  </si>
  <si>
    <t>62,66</t>
  </si>
  <si>
    <t>132,45</t>
  </si>
  <si>
    <t>230,32</t>
  </si>
  <si>
    <t>367,55</t>
  </si>
  <si>
    <t>37,67</t>
  </si>
  <si>
    <t>43,68</t>
  </si>
  <si>
    <t>61,47</t>
  </si>
  <si>
    <t>144,26</t>
  </si>
  <si>
    <t>235,37</t>
  </si>
  <si>
    <t>382,89</t>
  </si>
  <si>
    <t>44,03</t>
  </si>
  <si>
    <t>41,57</t>
  </si>
  <si>
    <t>55,23</t>
  </si>
  <si>
    <t>161,88</t>
  </si>
  <si>
    <t>203,04</t>
  </si>
  <si>
    <t>367,62</t>
  </si>
  <si>
    <t>48,04</t>
  </si>
  <si>
    <t>37,48</t>
  </si>
  <si>
    <t>51,96</t>
  </si>
  <si>
    <t>164,09</t>
  </si>
  <si>
    <t>177,50</t>
  </si>
  <si>
    <t>341,59</t>
  </si>
  <si>
    <t>51,07</t>
  </si>
  <si>
    <t>35,08</t>
  </si>
  <si>
    <t>48,93</t>
  </si>
  <si>
    <t>168,25</t>
  </si>
  <si>
    <t>161,22</t>
  </si>
  <si>
    <t>329,48</t>
  </si>
  <si>
    <t>48,41</t>
  </si>
  <si>
    <t>50,36</t>
  </si>
  <si>
    <t>50,60</t>
  </si>
  <si>
    <t>206,79</t>
  </si>
  <si>
    <t>216,11</t>
  </si>
  <si>
    <t>427,10</t>
  </si>
  <si>
    <t>49,47</t>
  </si>
  <si>
    <t>49,51</t>
  </si>
  <si>
    <t>49,86</t>
  </si>
  <si>
    <t>220,81</t>
  </si>
  <si>
    <t>222,55</t>
  </si>
  <si>
    <t>446,35</t>
  </si>
  <si>
    <t>54,47</t>
  </si>
  <si>
    <t>44,59</t>
  </si>
  <si>
    <t>44,62</t>
  </si>
  <si>
    <t>222,16</t>
  </si>
  <si>
    <t>181,90</t>
  </si>
  <si>
    <t>407,70</t>
  </si>
  <si>
    <t>58,77</t>
  </si>
  <si>
    <t>41,23</t>
  </si>
  <si>
    <t>224,11</t>
  </si>
  <si>
    <t>157,25</t>
  </si>
  <si>
    <t>381,37</t>
  </si>
  <si>
    <t>59,14</t>
  </si>
  <si>
    <t>40,86</t>
  </si>
  <si>
    <t>226,75</t>
  </si>
  <si>
    <t>156,65</t>
  </si>
  <si>
    <t>383,39</t>
  </si>
  <si>
    <t>47,54</t>
  </si>
  <si>
    <t>51,20</t>
  </si>
  <si>
    <t>51,36</t>
  </si>
  <si>
    <t>217,25</t>
  </si>
  <si>
    <t>234,66</t>
  </si>
  <si>
    <t>456,91</t>
  </si>
  <si>
    <t>47,08</t>
  </si>
  <si>
    <t>51,42</t>
  </si>
  <si>
    <t>52,19</t>
  </si>
  <si>
    <t>226,93</t>
  </si>
  <si>
    <t>251,52</t>
  </si>
  <si>
    <t>481,97</t>
  </si>
  <si>
    <t>53,34</t>
  </si>
  <si>
    <t>45,72</t>
  </si>
  <si>
    <t>45,98</t>
  </si>
  <si>
    <t>245,68</t>
  </si>
  <si>
    <t>211,77</t>
  </si>
  <si>
    <t>460,56</t>
  </si>
  <si>
    <t>56,47</t>
  </si>
  <si>
    <t>43,49</t>
  </si>
  <si>
    <t>43,52</t>
  </si>
  <si>
    <t>254,05</t>
  </si>
  <si>
    <t>195,82</t>
  </si>
  <si>
    <t>449,90</t>
  </si>
  <si>
    <t>59,91</t>
  </si>
  <si>
    <t>40,09</t>
  </si>
  <si>
    <t>259,80</t>
  </si>
  <si>
    <t>173,85</t>
  </si>
  <si>
    <t>433,65</t>
  </si>
  <si>
    <t>47,93</t>
  </si>
  <si>
    <t>50,81</t>
  </si>
  <si>
    <t>51,01</t>
  </si>
  <si>
    <t>212,30</t>
  </si>
  <si>
    <t>225,88</t>
  </si>
  <si>
    <t>442,79</t>
  </si>
  <si>
    <t>48,16</t>
  </si>
  <si>
    <t>50,55</t>
  </si>
  <si>
    <t>51,13</t>
  </si>
  <si>
    <t>224,03</t>
  </si>
  <si>
    <t>237,78</t>
  </si>
  <si>
    <t>465,08</t>
  </si>
  <si>
    <t>53,85</t>
  </si>
  <si>
    <t>45,21</t>
  </si>
  <si>
    <t>45,36</t>
  </si>
  <si>
    <t>234,34</t>
  </si>
  <si>
    <t>197,36</t>
  </si>
  <si>
    <t>435,06</t>
  </si>
  <si>
    <t>57,48</t>
  </si>
  <si>
    <t>42,49</t>
  </si>
  <si>
    <t>42,51</t>
  </si>
  <si>
    <t>239,59</t>
  </si>
  <si>
    <t>177,18</t>
  </si>
  <si>
    <t>416,79</t>
  </si>
  <si>
    <t>59,56</t>
  </si>
  <si>
    <t>40,44</t>
  </si>
  <si>
    <t>243,79</t>
  </si>
  <si>
    <t>165,52</t>
  </si>
  <si>
    <t>409,31</t>
  </si>
  <si>
    <t>44,25</t>
  </si>
  <si>
    <t>54,53</t>
  </si>
  <si>
    <t>54,63</t>
  </si>
  <si>
    <t>256,09</t>
  </si>
  <si>
    <t>316,08</t>
  </si>
  <si>
    <t>578,63</t>
  </si>
  <si>
    <t>48,24</t>
  </si>
  <si>
    <t>50,41</t>
  </si>
  <si>
    <t>50,62</t>
  </si>
  <si>
    <t>276,46</t>
  </si>
  <si>
    <t>290,06</t>
  </si>
  <si>
    <t>573,00</t>
  </si>
  <si>
    <t>54,03</t>
  </si>
  <si>
    <t>44,97</t>
  </si>
  <si>
    <t>45,03</t>
  </si>
  <si>
    <t>290,76</t>
  </si>
  <si>
    <t>242,29</t>
  </si>
  <si>
    <t>538,04</t>
  </si>
  <si>
    <t>57,93</t>
  </si>
  <si>
    <t>42,05</t>
  </si>
  <si>
    <t>301,14</t>
  </si>
  <si>
    <t>218,61</t>
  </si>
  <si>
    <t>519,87</t>
  </si>
  <si>
    <t>60,41</t>
  </si>
  <si>
    <t>39,54</t>
  </si>
  <si>
    <t>39,56</t>
  </si>
  <si>
    <t>305,54</t>
  </si>
  <si>
    <t>200,07</t>
  </si>
  <si>
    <t>505,75</t>
  </si>
  <si>
    <t>46,52</t>
  </si>
  <si>
    <t>51,78</t>
  </si>
  <si>
    <t>52,08</t>
  </si>
  <si>
    <t>219,88</t>
  </si>
  <si>
    <t>246,07</t>
  </si>
  <si>
    <t>472,51</t>
  </si>
  <si>
    <t>48,01</t>
  </si>
  <si>
    <t>50,72</t>
  </si>
  <si>
    <t>234,28</t>
  </si>
  <si>
    <t>247,51</t>
  </si>
  <si>
    <t>487,96</t>
  </si>
  <si>
    <t>53,77</t>
  </si>
  <si>
    <t>45,17</t>
  </si>
  <si>
    <t>45,22</t>
  </si>
  <si>
    <t>252,61</t>
  </si>
  <si>
    <t>212,41</t>
  </si>
  <si>
    <t>469,76</t>
  </si>
  <si>
    <t>56,90</t>
  </si>
  <si>
    <t>38,90</t>
  </si>
  <si>
    <t>43,08</t>
  </si>
  <si>
    <t>239,06</t>
  </si>
  <si>
    <t>181,01</t>
  </si>
  <si>
    <t>420,17</t>
  </si>
  <si>
    <t>63,29</t>
  </si>
  <si>
    <t>36,71</t>
  </si>
  <si>
    <t>267,56</t>
  </si>
  <si>
    <t>155,22</t>
  </si>
  <si>
    <t>422,78</t>
  </si>
  <si>
    <t>41,59</t>
  </si>
  <si>
    <t>56,01</t>
  </si>
  <si>
    <t>56,41</t>
  </si>
  <si>
    <t>266,67</t>
  </si>
  <si>
    <t>361,68</t>
  </si>
  <si>
    <t>641,13</t>
  </si>
  <si>
    <t>43,77</t>
  </si>
  <si>
    <t>53,64</t>
  </si>
  <si>
    <t>53,87</t>
  </si>
  <si>
    <t>287,71</t>
  </si>
  <si>
    <t>354,00</t>
  </si>
  <si>
    <t>657,18</t>
  </si>
  <si>
    <t>49,32</t>
  </si>
  <si>
    <t>49,28</t>
  </si>
  <si>
    <t>49,57</t>
  </si>
  <si>
    <t>311,83</t>
  </si>
  <si>
    <t>313,39</t>
  </si>
  <si>
    <t>632,20</t>
  </si>
  <si>
    <t>54,98</t>
  </si>
  <si>
    <t>45,00</t>
  </si>
  <si>
    <t>45,02</t>
  </si>
  <si>
    <t>315,19</t>
  </si>
  <si>
    <t>258,06</t>
  </si>
  <si>
    <t>573,26</t>
  </si>
  <si>
    <t>58,56</t>
  </si>
  <si>
    <t>41,44</t>
  </si>
  <si>
    <t>325,86</t>
  </si>
  <si>
    <t>230,63</t>
  </si>
  <si>
    <t>556,48</t>
  </si>
  <si>
    <t>43,91</t>
  </si>
  <si>
    <t>54,33</t>
  </si>
  <si>
    <t>54,58</t>
  </si>
  <si>
    <t>247,95</t>
  </si>
  <si>
    <t>308,19</t>
  </si>
  <si>
    <t>564,60</t>
  </si>
  <si>
    <t>46,58</t>
  </si>
  <si>
    <t>51,55</t>
  </si>
  <si>
    <t>51,81</t>
  </si>
  <si>
    <t>266,60</t>
  </si>
  <si>
    <t>296,49</t>
  </si>
  <si>
    <t>572,26</t>
  </si>
  <si>
    <t>52,26</t>
  </si>
  <si>
    <t>46,57</t>
  </si>
  <si>
    <t>46,72</t>
  </si>
  <si>
    <t>285,07</t>
  </si>
  <si>
    <t>254,77</t>
  </si>
  <si>
    <t>545,37</t>
  </si>
  <si>
    <t>56,62</t>
  </si>
  <si>
    <t>42,25</t>
  </si>
  <si>
    <t>43,37</t>
  </si>
  <si>
    <t>285,58</t>
  </si>
  <si>
    <t>218,76</t>
  </si>
  <si>
    <t>504,41</t>
  </si>
  <si>
    <t>60,56</t>
  </si>
  <si>
    <t>39,42</t>
  </si>
  <si>
    <t>39,43</t>
  </si>
  <si>
    <t>299,61</t>
  </si>
  <si>
    <t>195,09</t>
  </si>
  <si>
    <t>494,75</t>
  </si>
  <si>
    <t>20,61</t>
  </si>
  <si>
    <t>42,67</t>
  </si>
  <si>
    <t>70,23</t>
  </si>
  <si>
    <t>117,79</t>
  </si>
  <si>
    <t>399,64</t>
  </si>
  <si>
    <t>569,01</t>
  </si>
  <si>
    <t>20,56</t>
  </si>
  <si>
    <t>75,12</t>
  </si>
  <si>
    <t>127,72</t>
  </si>
  <si>
    <t>465,74</t>
  </si>
  <si>
    <t>620,00</t>
  </si>
  <si>
    <t>22,04</t>
  </si>
  <si>
    <t>46,03</t>
  </si>
  <si>
    <t>72,22</t>
  </si>
  <si>
    <t>139,26</t>
  </si>
  <si>
    <t>453,70</t>
  </si>
  <si>
    <t>628,23</t>
  </si>
  <si>
    <t>26,73</t>
  </si>
  <si>
    <t>35,97</t>
  </si>
  <si>
    <t>46,36</t>
  </si>
  <si>
    <t>264,11</t>
  </si>
  <si>
    <t>234,88</t>
  </si>
  <si>
    <t>506,64</t>
  </si>
  <si>
    <t>30,52</t>
  </si>
  <si>
    <t>35,41</t>
  </si>
  <si>
    <t>60,33</t>
  </si>
  <si>
    <t>203,52</t>
  </si>
  <si>
    <t>311,40</t>
  </si>
  <si>
    <t>516,13</t>
  </si>
  <si>
    <t>39,33</t>
  </si>
  <si>
    <t>49,52</t>
  </si>
  <si>
    <t>58,09</t>
  </si>
  <si>
    <t>188,20</t>
  </si>
  <si>
    <t>277,83</t>
  </si>
  <si>
    <t>478,26</t>
  </si>
  <si>
    <t>40,63</t>
  </si>
  <si>
    <t>48,90</t>
  </si>
  <si>
    <t>57,68</t>
  </si>
  <si>
    <t>202,16</t>
  </si>
  <si>
    <t>286,90</t>
  </si>
  <si>
    <t>497,38</t>
  </si>
  <si>
    <t>45,80</t>
  </si>
  <si>
    <t>52,53</t>
  </si>
  <si>
    <t>217,93</t>
  </si>
  <si>
    <t>249,83</t>
  </si>
  <si>
    <t>475,58</t>
  </si>
  <si>
    <t>50,56</t>
  </si>
  <si>
    <t>40,30</t>
  </si>
  <si>
    <t>45,61</t>
  </si>
  <si>
    <t>235,45</t>
  </si>
  <si>
    <t>198,22</t>
  </si>
  <si>
    <t>434,63</t>
  </si>
  <si>
    <t>38,08</t>
  </si>
  <si>
    <t>44,89</t>
  </si>
  <si>
    <t>235,15</t>
  </si>
  <si>
    <t>191,71</t>
  </si>
  <si>
    <t>427,02</t>
  </si>
  <si>
    <t>Disposed
(kg/capita)</t>
  </si>
  <si>
    <t>Recovered</t>
  </si>
  <si>
    <t>Total</t>
  </si>
  <si>
    <t>zneškodnený</t>
  </si>
  <si>
    <t>zhodnotený</t>
  </si>
  <si>
    <t>spolu</t>
  </si>
  <si>
    <t xml:space="preserve">             Relative indicators of treatment with municipal waste</t>
  </si>
  <si>
    <t>T 19-4. Relatívne ukazovatele o nakladaní s komunálnym odpadom</t>
  </si>
  <si>
    <r>
      <t xml:space="preserve">SR / oblasť / kraj 
(okres)
</t>
    </r>
    <r>
      <rPr>
        <i/>
        <sz val="8"/>
        <rFont val="Arial Narrow"/>
        <family val="2"/>
      </rPr>
      <t>SR / Area / Region
(District)</t>
    </r>
  </si>
  <si>
    <t xml:space="preserve">  Bratislavský kraj</t>
  </si>
  <si>
    <t xml:space="preserve">    Bratislava I-V</t>
  </si>
  <si>
    <t xml:space="preserve">    Malacky</t>
  </si>
  <si>
    <t xml:space="preserve">    Pezinok</t>
  </si>
  <si>
    <t xml:space="preserve">    Senec</t>
  </si>
  <si>
    <t xml:space="preserve">    Dunajská Streda</t>
  </si>
  <si>
    <t xml:space="preserve">    Galanta</t>
  </si>
  <si>
    <t xml:space="preserve">    Hlohovec</t>
  </si>
  <si>
    <t xml:space="preserve">    Piešťany</t>
  </si>
  <si>
    <t xml:space="preserve">    Senica</t>
  </si>
  <si>
    <t xml:space="preserve">    Skalica</t>
  </si>
  <si>
    <t xml:space="preserve">    Trnava</t>
  </si>
  <si>
    <t xml:space="preserve">    Bánovce n. Bebravou    </t>
  </si>
  <si>
    <t xml:space="preserve">    Ilava</t>
  </si>
  <si>
    <t xml:space="preserve">    Myjava</t>
  </si>
  <si>
    <t xml:space="preserve">    Nové Mesto n.Váhom</t>
  </si>
  <si>
    <t xml:space="preserve">    Partizánske</t>
  </si>
  <si>
    <t xml:space="preserve">    Považská Bystrica</t>
  </si>
  <si>
    <t xml:space="preserve">    Prievidza</t>
  </si>
  <si>
    <t xml:space="preserve">    Púchov</t>
  </si>
  <si>
    <t xml:space="preserve">    Trenčín</t>
  </si>
  <si>
    <t xml:space="preserve">    Komárno</t>
  </si>
  <si>
    <t xml:space="preserve">    Levice</t>
  </si>
  <si>
    <t xml:space="preserve">    Nitra</t>
  </si>
  <si>
    <t xml:space="preserve">    Nové Zámky</t>
  </si>
  <si>
    <t xml:space="preserve">    Šaľa</t>
  </si>
  <si>
    <t xml:space="preserve">    Topoľčany</t>
  </si>
  <si>
    <t xml:space="preserve">    Zlaté Moravce</t>
  </si>
  <si>
    <t xml:space="preserve">    Bytča</t>
  </si>
  <si>
    <t xml:space="preserve">    Čadca</t>
  </si>
  <si>
    <t xml:space="preserve">    Dolný Kubín</t>
  </si>
  <si>
    <t xml:space="preserve">    Kysucké Nové Mesto</t>
  </si>
  <si>
    <t xml:space="preserve">    Liptovský Mikuláš</t>
  </si>
  <si>
    <t xml:space="preserve">    Martin</t>
  </si>
  <si>
    <t xml:space="preserve">    Námestovo</t>
  </si>
  <si>
    <t xml:space="preserve">    Ružomberok</t>
  </si>
  <si>
    <t xml:space="preserve">    Turčianske Teplice</t>
  </si>
  <si>
    <t xml:space="preserve">    Tvrdošín</t>
  </si>
  <si>
    <t xml:space="preserve">    Žilina</t>
  </si>
  <si>
    <t xml:space="preserve">    Banská Bystrica</t>
  </si>
  <si>
    <t xml:space="preserve">    Banská Štiavnica</t>
  </si>
  <si>
    <t xml:space="preserve">    Brezno</t>
  </si>
  <si>
    <t xml:space="preserve">    Detva</t>
  </si>
  <si>
    <t xml:space="preserve">    Krupina</t>
  </si>
  <si>
    <t xml:space="preserve">    Lučenec</t>
  </si>
  <si>
    <t xml:space="preserve">    Poltár</t>
  </si>
  <si>
    <t xml:space="preserve">    Revúca</t>
  </si>
  <si>
    <t xml:space="preserve">    Rimavská Sobota</t>
  </si>
  <si>
    <t xml:space="preserve">    Veľký Krtíš</t>
  </si>
  <si>
    <t xml:space="preserve">    Zvolen</t>
  </si>
  <si>
    <t xml:space="preserve">    Žarnovica</t>
  </si>
  <si>
    <t xml:space="preserve">    Žiar nad Hronom</t>
  </si>
  <si>
    <t xml:space="preserve">    Bardejov</t>
  </si>
  <si>
    <t xml:space="preserve">    Humenné</t>
  </si>
  <si>
    <t xml:space="preserve">    Kežmarok</t>
  </si>
  <si>
    <t xml:space="preserve">    Levoča</t>
  </si>
  <si>
    <t xml:space="preserve">    Medzilaborce</t>
  </si>
  <si>
    <t xml:space="preserve">    Poprad</t>
  </si>
  <si>
    <t xml:space="preserve">    Prešov</t>
  </si>
  <si>
    <t xml:space="preserve">    Sabinov</t>
  </si>
  <si>
    <t xml:space="preserve">    Snina</t>
  </si>
  <si>
    <t xml:space="preserve">    Stará Ľubovňa</t>
  </si>
  <si>
    <t xml:space="preserve">    Stropkov</t>
  </si>
  <si>
    <t xml:space="preserve">    Svidník</t>
  </si>
  <si>
    <t xml:space="preserve">    Vranov nad Topľou</t>
  </si>
  <si>
    <t xml:space="preserve">    Gelnica</t>
  </si>
  <si>
    <t xml:space="preserve">    Michalovce</t>
  </si>
  <si>
    <t xml:space="preserve">    Rožňava</t>
  </si>
  <si>
    <t xml:space="preserve">    Sobrance</t>
  </si>
  <si>
    <t xml:space="preserve">    Spišská Nová Ves</t>
  </si>
  <si>
    <t xml:space="preserve">    Trebišov</t>
  </si>
  <si>
    <t xml:space="preserve">zdroj / Source: ŠÚ SR, DATAcube. </t>
  </si>
  <si>
    <t>ke</t>
  </si>
  <si>
    <t>pr</t>
  </si>
  <si>
    <t>bb</t>
  </si>
  <si>
    <t>zi</t>
  </si>
  <si>
    <t>ni</t>
  </si>
  <si>
    <t>tn</t>
  </si>
  <si>
    <t>tt</t>
  </si>
  <si>
    <t>ba</t>
  </si>
  <si>
    <t>okresy</t>
  </si>
  <si>
    <t>5,9</t>
  </si>
  <si>
    <t>5,1</t>
  </si>
  <si>
    <t>5,3</t>
  </si>
  <si>
    <t>1,9</t>
  </si>
  <si>
    <t>15,9</t>
  </si>
  <si>
    <t>1,6</t>
  </si>
  <si>
    <t>18,6</t>
  </si>
  <si>
    <t>32,4</t>
  </si>
  <si>
    <t>12,7</t>
  </si>
  <si>
    <t>18,3</t>
  </si>
  <si>
    <t>7,9</t>
  </si>
  <si>
    <t>17,0</t>
  </si>
  <si>
    <t>34,2</t>
  </si>
  <si>
    <t>33,7</t>
  </si>
  <si>
    <t>14,8</t>
  </si>
  <si>
    <t>30,5</t>
  </si>
  <si>
    <t>30,3</t>
  </si>
  <si>
    <t>14,0</t>
  </si>
  <si>
    <t>29,8</t>
  </si>
  <si>
    <t>0,6</t>
  </si>
  <si>
    <t>23,9</t>
  </si>
  <si>
    <t>0,7</t>
  </si>
  <si>
    <t>27,2</t>
  </si>
  <si>
    <t>23,7</t>
  </si>
  <si>
    <t>0,8</t>
  </si>
  <si>
    <t>22,4</t>
  </si>
  <si>
    <t>51,1</t>
  </si>
  <si>
    <t>21,4</t>
  </si>
  <si>
    <t>29,3</t>
  </si>
  <si>
    <t>25,7</t>
  </si>
  <si>
    <t>37,6</t>
  </si>
  <si>
    <t>3,8</t>
  </si>
  <si>
    <t>16,3</t>
  </si>
  <si>
    <t>36,0</t>
  </si>
  <si>
    <t>4,8</t>
  </si>
  <si>
    <t>50,0</t>
  </si>
  <si>
    <t>16,2</t>
  </si>
  <si>
    <t>30,0</t>
  </si>
  <si>
    <t>4,0</t>
  </si>
  <si>
    <t>66,6</t>
  </si>
  <si>
    <t>5,2</t>
  </si>
  <si>
    <t>50,2</t>
  </si>
  <si>
    <t>4,2</t>
  </si>
  <si>
    <t>8,2</t>
  </si>
  <si>
    <t>20,5</t>
  </si>
  <si>
    <t>34,1</t>
  </si>
  <si>
    <t>21,5</t>
  </si>
  <si>
    <t>52,0</t>
  </si>
  <si>
    <t>13,1</t>
  </si>
  <si>
    <t>31,5</t>
  </si>
  <si>
    <t>6,4</t>
  </si>
  <si>
    <t>18,2</t>
  </si>
  <si>
    <t>3,3</t>
  </si>
  <si>
    <t>20,9</t>
  </si>
  <si>
    <t>3,9</t>
  </si>
  <si>
    <t>46,3</t>
  </si>
  <si>
    <t>2,4</t>
  </si>
  <si>
    <t>47,3</t>
  </si>
  <si>
    <t>20,0</t>
  </si>
  <si>
    <t>45,4</t>
  </si>
  <si>
    <t>19,2</t>
  </si>
  <si>
    <t>45,1</t>
  </si>
  <si>
    <t>12,9</t>
  </si>
  <si>
    <t>29,1</t>
  </si>
  <si>
    <t>31,9</t>
  </si>
  <si>
    <t>12,3</t>
  </si>
  <si>
    <t>25,3</t>
  </si>
  <si>
    <t>11,6</t>
  </si>
  <si>
    <t>2,0</t>
  </si>
  <si>
    <t>33,9</t>
  </si>
  <si>
    <t>25,9</t>
  </si>
  <si>
    <t>2,3</t>
  </si>
  <si>
    <t>11,5</t>
  </si>
  <si>
    <t>31,8</t>
  </si>
  <si>
    <t>0,5</t>
  </si>
  <si>
    <t>29,5</t>
  </si>
  <si>
    <t>12,6</t>
  </si>
  <si>
    <t>13,7</t>
  </si>
  <si>
    <t>19,6</t>
  </si>
  <si>
    <t>43,4</t>
  </si>
  <si>
    <t>19,4</t>
  </si>
  <si>
    <t>47,4</t>
  </si>
  <si>
    <t>48,3</t>
  </si>
  <si>
    <t>40,1</t>
  </si>
  <si>
    <t>18,4</t>
  </si>
  <si>
    <t>39,8</t>
  </si>
  <si>
    <t>6,6</t>
  </si>
  <si>
    <t>10,4</t>
  </si>
  <si>
    <t>38,2</t>
  </si>
  <si>
    <t>27,9</t>
  </si>
  <si>
    <t>36,6</t>
  </si>
  <si>
    <t>13,9</t>
  </si>
  <si>
    <t>31,1</t>
  </si>
  <si>
    <t>39,5</t>
  </si>
  <si>
    <t>14,1</t>
  </si>
  <si>
    <t>31,0</t>
  </si>
  <si>
    <t>3,5</t>
  </si>
  <si>
    <t>4,5</t>
  </si>
  <si>
    <t>8,7</t>
  </si>
  <si>
    <t>1,0</t>
  </si>
  <si>
    <t>3,0</t>
  </si>
  <si>
    <t>4,3</t>
  </si>
  <si>
    <t>4,9</t>
  </si>
  <si>
    <t>10,8</t>
  </si>
  <si>
    <t>180,9</t>
  </si>
  <si>
    <t>252,5</t>
  </si>
  <si>
    <t>4,4</t>
  </si>
  <si>
    <t>2,2</t>
  </si>
  <si>
    <t>6,1</t>
  </si>
  <si>
    <t>10,3</t>
  </si>
  <si>
    <t>7,4</t>
  </si>
  <si>
    <t>0,9</t>
  </si>
  <si>
    <t>8,5</t>
  </si>
  <si>
    <t>7,2</t>
  </si>
  <si>
    <t>1,1</t>
  </si>
  <si>
    <t>11,9</t>
  </si>
  <si>
    <t>12,1</t>
  </si>
  <si>
    <t>27,6</t>
  </si>
  <si>
    <t>13,4</t>
  </si>
  <si>
    <t>2,6</t>
  </si>
  <si>
    <t>1,7</t>
  </si>
  <si>
    <t>10,2</t>
  </si>
  <si>
    <t>1,8</t>
  </si>
  <si>
    <t>1,2</t>
  </si>
  <si>
    <t>10,7</t>
  </si>
  <si>
    <t>11,2</t>
  </si>
  <si>
    <t>1,5</t>
  </si>
  <si>
    <t>1,3</t>
  </si>
  <si>
    <t>11,0</t>
  </si>
  <si>
    <t>10,6</t>
  </si>
  <si>
    <t>13,8</t>
  </si>
  <si>
    <t>35,9</t>
  </si>
  <si>
    <t>6,9</t>
  </si>
  <si>
    <t>16,9</t>
  </si>
  <si>
    <t>46,0</t>
  </si>
  <si>
    <t>5,7</t>
  </si>
  <si>
    <t>5,8</t>
  </si>
  <si>
    <t>15,1</t>
  </si>
  <si>
    <t>509,9</t>
  </si>
  <si>
    <t>14,6</t>
  </si>
  <si>
    <t>3,4</t>
  </si>
  <si>
    <t>9,5</t>
  </si>
  <si>
    <t>37,2</t>
  </si>
  <si>
    <t>2,5</t>
  </si>
  <si>
    <t>24,1</t>
  </si>
  <si>
    <t>9,1</t>
  </si>
  <si>
    <t>3,7</t>
  </si>
  <si>
    <t>2,9</t>
  </si>
  <si>
    <t>7,7</t>
  </si>
  <si>
    <t>3,1</t>
  </si>
  <si>
    <t>8,1</t>
  </si>
  <si>
    <t>36,5</t>
  </si>
  <si>
    <t>7,6</t>
  </si>
  <si>
    <t>3,6</t>
  </si>
  <si>
    <t>1,4</t>
  </si>
  <si>
    <t>13,6</t>
  </si>
  <si>
    <t>5,5</t>
  </si>
  <si>
    <t>4,7</t>
  </si>
  <si>
    <t>12,4</t>
  </si>
  <si>
    <t>33,1</t>
  </si>
  <si>
    <t>13,2</t>
  </si>
  <si>
    <t>33,8</t>
  </si>
  <si>
    <t>2,1</t>
  </si>
  <si>
    <t>12,8</t>
  </si>
  <si>
    <t>35,6</t>
  </si>
  <si>
    <t>17,4</t>
  </si>
  <si>
    <t>12,2</t>
  </si>
  <si>
    <t>16,8</t>
  </si>
  <si>
    <t>28,3</t>
  </si>
  <si>
    <t>15,8</t>
  </si>
  <si>
    <t>14,3</t>
  </si>
  <si>
    <t>28,5</t>
  </si>
  <si>
    <t>11,7</t>
  </si>
  <si>
    <t>70,9</t>
  </si>
  <si>
    <t>103,8</t>
  </si>
  <si>
    <t>16,5</t>
  </si>
  <si>
    <t>15,6</t>
  </si>
  <si>
    <t>38,1</t>
  </si>
  <si>
    <t>527,2</t>
  </si>
  <si>
    <t>32,0</t>
  </si>
  <si>
    <t>10,5</t>
  </si>
  <si>
    <t>9,8</t>
  </si>
  <si>
    <t>20,1</t>
  </si>
  <si>
    <t>8,6</t>
  </si>
  <si>
    <t>7,3</t>
  </si>
  <si>
    <t>30,8</t>
  </si>
  <si>
    <t>14,2</t>
  </si>
  <si>
    <t>36,3</t>
  </si>
  <si>
    <t>10,0</t>
  </si>
  <si>
    <t>508,6</t>
  </si>
  <si>
    <t>11,4</t>
  </si>
  <si>
    <t>8,4</t>
  </si>
  <si>
    <t>10,9</t>
  </si>
  <si>
    <t>6,2</t>
  </si>
  <si>
    <t>359,5</t>
  </si>
  <si>
    <t>11,1</t>
  </si>
  <si>
    <t>23,8</t>
  </si>
  <si>
    <t>32,2</t>
  </si>
  <si>
    <t>4,6</t>
  </si>
  <si>
    <t>8,8</t>
  </si>
  <si>
    <t>18,9</t>
  </si>
  <si>
    <t>9,4</t>
  </si>
  <si>
    <t>3,2</t>
  </si>
  <si>
    <t>19,9</t>
  </si>
  <si>
    <t>22,8</t>
  </si>
  <si>
    <t>22,9</t>
  </si>
  <si>
    <t>35,0</t>
  </si>
  <si>
    <t>19,3</t>
  </si>
  <si>
    <t>34,9</t>
  </si>
  <si>
    <t>5,0</t>
  </si>
  <si>
    <t>15,5</t>
  </si>
  <si>
    <t>41,0</t>
  </si>
  <si>
    <t>255,8</t>
  </si>
  <si>
    <t>39,0</t>
  </si>
  <si>
    <t>5,6</t>
  </si>
  <si>
    <t>16,6</t>
  </si>
  <si>
    <t>45,8</t>
  </si>
  <si>
    <t>21,0</t>
  </si>
  <si>
    <t>13,3</t>
  </si>
  <si>
    <t>23,3</t>
  </si>
  <si>
    <t>54,2</t>
  </si>
  <si>
    <t>29,9</t>
  </si>
  <si>
    <t>26,2</t>
  </si>
  <si>
    <t>22,5</t>
  </si>
  <si>
    <t>22,2</t>
  </si>
  <si>
    <t>2,8</t>
  </si>
  <si>
    <t>7,1</t>
  </si>
  <si>
    <t>16,0</t>
  </si>
  <si>
    <t>7,0</t>
  </si>
  <si>
    <t>15,3</t>
  </si>
  <si>
    <t>9,0</t>
  </si>
  <si>
    <t>0,3</t>
  </si>
  <si>
    <t>10,1</t>
  </si>
  <si>
    <t>21,8</t>
  </si>
  <si>
    <t>21,1</t>
  </si>
  <si>
    <t>7,5</t>
  </si>
  <si>
    <t>8,3</t>
  </si>
  <si>
    <t>33,2</t>
  </si>
  <si>
    <t>163,7</t>
  </si>
  <si>
    <t>0,0</t>
  </si>
  <si>
    <t>6,0</t>
  </si>
  <si>
    <t>194,1</t>
  </si>
  <si>
    <t>6,7</t>
  </si>
  <si>
    <t>17,7</t>
  </si>
  <si>
    <t>8,0</t>
  </si>
  <si>
    <t>20,8</t>
  </si>
  <si>
    <t>177,9</t>
  </si>
  <si>
    <t>87,0</t>
  </si>
  <si>
    <t>92,4</t>
  </si>
  <si>
    <t>5,4</t>
  </si>
  <si>
    <t>54,8</t>
  </si>
  <si>
    <t>55,0</t>
  </si>
  <si>
    <t>17,8</t>
  </si>
  <si>
    <t>378,4</t>
  </si>
  <si>
    <t>18,1</t>
  </si>
  <si>
    <t>2,7</t>
  </si>
  <si>
    <t>6,8</t>
  </si>
  <si>
    <t>0,2</t>
  </si>
  <si>
    <t>9,6</t>
  </si>
  <si>
    <t>17,9</t>
  </si>
  <si>
    <t>22,7</t>
  </si>
  <si>
    <t>7,8</t>
  </si>
  <si>
    <t>t/rok</t>
  </si>
  <si>
    <t>Tons/year</t>
  </si>
  <si>
    <t>Tuhé emisie</t>
  </si>
  <si>
    <t>Oxid siričitý</t>
  </si>
  <si>
    <t>Particulates</t>
  </si>
  <si>
    <t>Sulphur dioxide</t>
  </si>
  <si>
    <t xml:space="preserve">    Košice I-IV</t>
  </si>
  <si>
    <t xml:space="preserve">    Košice - okolie</t>
  </si>
  <si>
    <r>
      <t>t/rok/km</t>
    </r>
    <r>
      <rPr>
        <vertAlign val="superscript"/>
        <sz val="8"/>
        <color indexed="8"/>
        <rFont val="Arial Narrow"/>
        <family val="2"/>
      </rPr>
      <t>2</t>
    </r>
  </si>
  <si>
    <r>
      <t>Tons/year/km</t>
    </r>
    <r>
      <rPr>
        <i/>
        <vertAlign val="superscript"/>
        <sz val="8"/>
        <color indexed="8"/>
        <rFont val="Arial Narrow"/>
        <family val="2"/>
      </rPr>
      <t>2</t>
    </r>
  </si>
  <si>
    <t>vh3801rr</t>
  </si>
  <si>
    <t>vh3802rr</t>
  </si>
  <si>
    <t>zp3003rr</t>
  </si>
  <si>
    <t>zp3803rs</t>
  </si>
  <si>
    <t>0,1</t>
  </si>
  <si>
    <t>0,4</t>
  </si>
  <si>
    <t>4,1</t>
  </si>
  <si>
    <t>6,3</t>
  </si>
  <si>
    <t>6,5</t>
  </si>
  <si>
    <t>32,9</t>
  </si>
  <si>
    <t>32,7</t>
  </si>
  <si>
    <t>35,5</t>
  </si>
  <si>
    <t>34,5</t>
  </si>
  <si>
    <t>17,3</t>
  </si>
  <si>
    <t>13,5</t>
  </si>
  <si>
    <t>19,8</t>
  </si>
  <si>
    <t>34,8</t>
  </si>
  <si>
    <t>468,0</t>
  </si>
  <si>
    <t>420,9</t>
  </si>
  <si>
    <t>276,3</t>
  </si>
  <si>
    <t>284,6</t>
  </si>
  <si>
    <t>457,9</t>
  </si>
  <si>
    <t>50,1</t>
  </si>
  <si>
    <t>1 455,9</t>
  </si>
  <si>
    <t>1 692,3</t>
  </si>
  <si>
    <t>41,1</t>
  </si>
  <si>
    <t>39,4</t>
  </si>
  <si>
    <t>1 225,0</t>
  </si>
  <si>
    <t>3 922,5</t>
  </si>
  <si>
    <t>414,8</t>
  </si>
  <si>
    <t>123,6</t>
  </si>
  <si>
    <t>2 904,3</t>
  </si>
  <si>
    <t>4 033,9</t>
  </si>
  <si>
    <t>409,9</t>
  </si>
  <si>
    <t>109,9</t>
  </si>
  <si>
    <t>2 579,1</t>
  </si>
  <si>
    <t>4 063,2</t>
  </si>
  <si>
    <t>404,9</t>
  </si>
  <si>
    <t>193,5</t>
  </si>
  <si>
    <t>2 615,1</t>
  </si>
  <si>
    <t>4 262,4</t>
  </si>
  <si>
    <t>26,6</t>
  </si>
  <si>
    <t>35,3</t>
  </si>
  <si>
    <t>57,2</t>
  </si>
  <si>
    <t>183,5</t>
  </si>
  <si>
    <t>653,8</t>
  </si>
  <si>
    <t>1 062,7</t>
  </si>
  <si>
    <t>179,8</t>
  </si>
  <si>
    <t>30,6</t>
  </si>
  <si>
    <t>578,3</t>
  </si>
  <si>
    <t>1 004,0</t>
  </si>
  <si>
    <t>157,2</t>
  </si>
  <si>
    <t>530,5</t>
  </si>
  <si>
    <t>1 104,0</t>
  </si>
  <si>
    <t>23,2</t>
  </si>
  <si>
    <t>215,7</t>
  </si>
  <si>
    <t>1 097,0</t>
  </si>
  <si>
    <t>1 317,2</t>
  </si>
  <si>
    <t>201,9</t>
  </si>
  <si>
    <t>945,8</t>
  </si>
  <si>
    <t>1 208,8</t>
  </si>
  <si>
    <t>192,6</t>
  </si>
  <si>
    <t>936,2</t>
  </si>
  <si>
    <t>1 314,6</t>
  </si>
  <si>
    <t>986,4</t>
  </si>
  <si>
    <t>7 662,8</t>
  </si>
  <si>
    <t>6 369,4</t>
  </si>
  <si>
    <t>10 069,7</t>
  </si>
  <si>
    <t>943,4</t>
  </si>
  <si>
    <t>3 284,3</t>
  </si>
  <si>
    <t>5 676,8</t>
  </si>
  <si>
    <t>9 744,8</t>
  </si>
  <si>
    <t>9 872,5</t>
  </si>
  <si>
    <t>2 190,4</t>
  </si>
  <si>
    <t>20 018,4</t>
  </si>
  <si>
    <t>60 875,8</t>
  </si>
  <si>
    <t>10 823,4</t>
  </si>
  <si>
    <t>2 157,6</t>
  </si>
  <si>
    <t>18 423,1</t>
  </si>
  <si>
    <t>59 128,9</t>
  </si>
  <si>
    <t>10 056,6</t>
  </si>
  <si>
    <t>2 215,4</t>
  </si>
  <si>
    <t>18 493,5</t>
  </si>
  <si>
    <t>64 571,1</t>
  </si>
  <si>
    <t>471,7</t>
  </si>
  <si>
    <t>899,7</t>
  </si>
  <si>
    <t>563,0</t>
  </si>
  <si>
    <t>176,2</t>
  </si>
  <si>
    <t>384,1</t>
  </si>
  <si>
    <t>850,4</t>
  </si>
  <si>
    <t>612,2</t>
  </si>
  <si>
    <t>2 527,9</t>
  </si>
  <si>
    <t>447,5</t>
  </si>
  <si>
    <t>6 069,4</t>
  </si>
  <si>
    <t>12 850,2</t>
  </si>
  <si>
    <t>2 706,7</t>
  </si>
  <si>
    <t>394,3</t>
  </si>
  <si>
    <t>5 517,0</t>
  </si>
  <si>
    <t>12 527,0</t>
  </si>
  <si>
    <t>2 469,7</t>
  </si>
  <si>
    <t>328,3</t>
  </si>
  <si>
    <t>5 323,3</t>
  </si>
  <si>
    <t>13 236,9</t>
  </si>
  <si>
    <t>20,6</t>
  </si>
  <si>
    <t>19,1</t>
  </si>
  <si>
    <t>121,0</t>
  </si>
  <si>
    <t>70,4</t>
  </si>
  <si>
    <t>18,8</t>
  </si>
  <si>
    <t>114,5</t>
  </si>
  <si>
    <t>67,8</t>
  </si>
  <si>
    <t>577,8</t>
  </si>
  <si>
    <t>1 495,5</t>
  </si>
  <si>
    <t>2 881,6</t>
  </si>
  <si>
    <t>586,7</t>
  </si>
  <si>
    <t>1 344,7</t>
  </si>
  <si>
    <t>2 793,9</t>
  </si>
  <si>
    <t>507,5</t>
  </si>
  <si>
    <t>27,7</t>
  </si>
  <si>
    <t>1 284,5</t>
  </si>
  <si>
    <t>2 982,2</t>
  </si>
  <si>
    <t>308,8</t>
  </si>
  <si>
    <t>278,2</t>
  </si>
  <si>
    <t>81,0</t>
  </si>
  <si>
    <t>247,7</t>
  </si>
  <si>
    <t>232,8</t>
  </si>
  <si>
    <t>77,4</t>
  </si>
  <si>
    <t>392,9</t>
  </si>
  <si>
    <t>244,7</t>
  </si>
  <si>
    <t>1 026,3</t>
  </si>
  <si>
    <t>1 852,7</t>
  </si>
  <si>
    <t>427,8</t>
  </si>
  <si>
    <t>218,3</t>
  </si>
  <si>
    <t>915,5</t>
  </si>
  <si>
    <t>1 796,5</t>
  </si>
  <si>
    <t>348,2</t>
  </si>
  <si>
    <t>817,0</t>
  </si>
  <si>
    <t>1 908,9</t>
  </si>
  <si>
    <t>114,0</t>
  </si>
  <si>
    <t>40,8</t>
  </si>
  <si>
    <t>136,6</t>
  </si>
  <si>
    <t>80,4</t>
  </si>
  <si>
    <t>227,1</t>
  </si>
  <si>
    <t>663,8</t>
  </si>
  <si>
    <t>1 062,2</t>
  </si>
  <si>
    <t>273,8</t>
  </si>
  <si>
    <t>653,1</t>
  </si>
  <si>
    <t>1 019,3</t>
  </si>
  <si>
    <t>277,9</t>
  </si>
  <si>
    <t>697,7</t>
  </si>
  <si>
    <t>1 000,0</t>
  </si>
  <si>
    <t>275,9</t>
  </si>
  <si>
    <t>556,9</t>
  </si>
  <si>
    <t>1 487,2</t>
  </si>
  <si>
    <t>271,9</t>
  </si>
  <si>
    <t>511,6</t>
  </si>
  <si>
    <t>1 463,9</t>
  </si>
  <si>
    <t>238,3</t>
  </si>
  <si>
    <t>18,0</t>
  </si>
  <si>
    <t>460,6</t>
  </si>
  <si>
    <t>1 549,2</t>
  </si>
  <si>
    <t>52,8</t>
  </si>
  <si>
    <t>197,8</t>
  </si>
  <si>
    <t>50,6</t>
  </si>
  <si>
    <t>197,2</t>
  </si>
  <si>
    <t>344,3</t>
  </si>
  <si>
    <t>37,9</t>
  </si>
  <si>
    <t>770,7</t>
  </si>
  <si>
    <t>2 405,0</t>
  </si>
  <si>
    <t>336,6</t>
  </si>
  <si>
    <t>686,1</t>
  </si>
  <si>
    <t>2 384,2</t>
  </si>
  <si>
    <t>334,4</t>
  </si>
  <si>
    <t>641,5</t>
  </si>
  <si>
    <t>2 532,4</t>
  </si>
  <si>
    <t>25,5</t>
  </si>
  <si>
    <t>25,2</t>
  </si>
  <si>
    <t>200,1</t>
  </si>
  <si>
    <t>388,5</t>
  </si>
  <si>
    <t>1 356,8</t>
  </si>
  <si>
    <t>204,5</t>
  </si>
  <si>
    <t>342,8</t>
  </si>
  <si>
    <t>1 347,6</t>
  </si>
  <si>
    <t>192,0</t>
  </si>
  <si>
    <t>325,8</t>
  </si>
  <si>
    <t>1 422,0</t>
  </si>
  <si>
    <t>88,0</t>
  </si>
  <si>
    <t>114,2</t>
  </si>
  <si>
    <t>263,0</t>
  </si>
  <si>
    <t>139,8</t>
  </si>
  <si>
    <t>87,9</t>
  </si>
  <si>
    <t>90,9</t>
  </si>
  <si>
    <t>164,8</t>
  </si>
  <si>
    <t>95,7</t>
  </si>
  <si>
    <t>1 167,7</t>
  </si>
  <si>
    <t>1 804,7</t>
  </si>
  <si>
    <t>605,3</t>
  </si>
  <si>
    <t>75,7</t>
  </si>
  <si>
    <t>1 063,2</t>
  </si>
  <si>
    <t>1 721,6</t>
  </si>
  <si>
    <t>571,5</t>
  </si>
  <si>
    <t>122,1</t>
  </si>
  <si>
    <t>1 096,3</t>
  </si>
  <si>
    <t>1 842,3</t>
  </si>
  <si>
    <t>436,1</t>
  </si>
  <si>
    <t>7 084,3</t>
  </si>
  <si>
    <t>3 921,4</t>
  </si>
  <si>
    <t>7 296,0</t>
  </si>
  <si>
    <t>397,8</t>
  </si>
  <si>
    <t>2 794,9</t>
  </si>
  <si>
    <t>3 176,6</t>
  </si>
  <si>
    <t>7 576,0</t>
  </si>
  <si>
    <t>3 519,8</t>
  </si>
  <si>
    <t>7 186,5</t>
  </si>
  <si>
    <t>27 827,8</t>
  </si>
  <si>
    <t>3 825,2</t>
  </si>
  <si>
    <t>1 483,7</t>
  </si>
  <si>
    <t>6 681,6</t>
  </si>
  <si>
    <t>26 959,1</t>
  </si>
  <si>
    <t>3 658,0</t>
  </si>
  <si>
    <t>1 647,3</t>
  </si>
  <si>
    <t>6 356,4</t>
  </si>
  <si>
    <t>30 818,1</t>
  </si>
  <si>
    <t>220,4</t>
  </si>
  <si>
    <t>391,0</t>
  </si>
  <si>
    <t>1 501,4</t>
  </si>
  <si>
    <t>214,9</t>
  </si>
  <si>
    <t>347,3</t>
  </si>
  <si>
    <t>1 487,0</t>
  </si>
  <si>
    <t>196,8</t>
  </si>
  <si>
    <t>321,1</t>
  </si>
  <si>
    <t>1 568,3</t>
  </si>
  <si>
    <t>75,0</t>
  </si>
  <si>
    <t>38,6</t>
  </si>
  <si>
    <t>643,6</t>
  </si>
  <si>
    <t>2 208,8</t>
  </si>
  <si>
    <t>67,9</t>
  </si>
  <si>
    <t>568,6</t>
  </si>
  <si>
    <t>2 211,1</t>
  </si>
  <si>
    <t>336,8</t>
  </si>
  <si>
    <t>953,3</t>
  </si>
  <si>
    <t>2 872,8</t>
  </si>
  <si>
    <t>434,8</t>
  </si>
  <si>
    <t>26,0</t>
  </si>
  <si>
    <t>1 052,8</t>
  </si>
  <si>
    <t>2 954,2</t>
  </si>
  <si>
    <t>426,0</t>
  </si>
  <si>
    <t>1 034,5</t>
  </si>
  <si>
    <t>3 993,4</t>
  </si>
  <si>
    <t>85,8</t>
  </si>
  <si>
    <t>80,3</t>
  </si>
  <si>
    <t>254,5</t>
  </si>
  <si>
    <t>23,1</t>
  </si>
  <si>
    <t>431,0</t>
  </si>
  <si>
    <t>2 225,0</t>
  </si>
  <si>
    <t>248,6</t>
  </si>
  <si>
    <t>374,4</t>
  </si>
  <si>
    <t>2 209,1</t>
  </si>
  <si>
    <t>255,5</t>
  </si>
  <si>
    <t>355,7</t>
  </si>
  <si>
    <t>2 330,8</t>
  </si>
  <si>
    <t>33,6</t>
  </si>
  <si>
    <t>281,2</t>
  </si>
  <si>
    <t>565,3</t>
  </si>
  <si>
    <t>2 111,3</t>
  </si>
  <si>
    <t>297,7</t>
  </si>
  <si>
    <t>501,9</t>
  </si>
  <si>
    <t>2 083,0</t>
  </si>
  <si>
    <t>288,4</t>
  </si>
  <si>
    <t>508,7</t>
  </si>
  <si>
    <t>2 204,1</t>
  </si>
  <si>
    <t>177,3</t>
  </si>
  <si>
    <t>71,4</t>
  </si>
  <si>
    <t>180,3</t>
  </si>
  <si>
    <t>160,4</t>
  </si>
  <si>
    <t>19,0</t>
  </si>
  <si>
    <t>337,7</t>
  </si>
  <si>
    <t>1 100,8</t>
  </si>
  <si>
    <t>172,8</t>
  </si>
  <si>
    <t>304,2</t>
  </si>
  <si>
    <t>1 135,9</t>
  </si>
  <si>
    <t>165,5</t>
  </si>
  <si>
    <t>298,5</t>
  </si>
  <si>
    <t>1 219,2</t>
  </si>
  <si>
    <t>66,9</t>
  </si>
  <si>
    <t>82,2</t>
  </si>
  <si>
    <t>54,7</t>
  </si>
  <si>
    <t>379,5</t>
  </si>
  <si>
    <t>428,6</t>
  </si>
  <si>
    <t>3 554,9</t>
  </si>
  <si>
    <t>406,0</t>
  </si>
  <si>
    <t>28,2</t>
  </si>
  <si>
    <t>388,1</t>
  </si>
  <si>
    <t>3 555,7</t>
  </si>
  <si>
    <t>416,2</t>
  </si>
  <si>
    <t>3 707,4</t>
  </si>
  <si>
    <t>271,7</t>
  </si>
  <si>
    <t>6 901,6</t>
  </si>
  <si>
    <t>1 833,1</t>
  </si>
  <si>
    <t>842,4</t>
  </si>
  <si>
    <t>210,0</t>
  </si>
  <si>
    <t>2 694,1</t>
  </si>
  <si>
    <t>1 253,6</t>
  </si>
  <si>
    <t>698,0</t>
  </si>
  <si>
    <t>1 097,1</t>
  </si>
  <si>
    <t>1 214,3</t>
  </si>
  <si>
    <t>1 883,5</t>
  </si>
  <si>
    <t>4 565,4</t>
  </si>
  <si>
    <t>1 202,5</t>
  </si>
  <si>
    <t>1 193,2</t>
  </si>
  <si>
    <t>1 636,4</t>
  </si>
  <si>
    <t>4 466,2</t>
  </si>
  <si>
    <t>1 090,3</t>
  </si>
  <si>
    <t>1 376,4</t>
  </si>
  <si>
    <t>1 484,4</t>
  </si>
  <si>
    <t>4 735,5</t>
  </si>
  <si>
    <t>324,0</t>
  </si>
  <si>
    <t>79,3</t>
  </si>
  <si>
    <t>27,1</t>
  </si>
  <si>
    <t>265,6</t>
  </si>
  <si>
    <t>64,4</t>
  </si>
  <si>
    <t>356,6</t>
  </si>
  <si>
    <t>58,5</t>
  </si>
  <si>
    <t>594,7</t>
  </si>
  <si>
    <t>3 019,6</t>
  </si>
  <si>
    <t>377,3</t>
  </si>
  <si>
    <t>528,8</t>
  </si>
  <si>
    <t>3 022,7</t>
  </si>
  <si>
    <t>385,6</t>
  </si>
  <si>
    <t>499,9</t>
  </si>
  <si>
    <t>3 162,3</t>
  </si>
  <si>
    <t>42,7</t>
  </si>
  <si>
    <t>86,6</t>
  </si>
  <si>
    <t>897,4</t>
  </si>
  <si>
    <t>3 784,8</t>
  </si>
  <si>
    <t>70,5</t>
  </si>
  <si>
    <t>880,7</t>
  </si>
  <si>
    <t>4 253,0</t>
  </si>
  <si>
    <t>433,3</t>
  </si>
  <si>
    <t>89,5</t>
  </si>
  <si>
    <t>1 601,5</t>
  </si>
  <si>
    <t>6 876,6</t>
  </si>
  <si>
    <t>470,6</t>
  </si>
  <si>
    <t>114,9</t>
  </si>
  <si>
    <t>1 547,6</t>
  </si>
  <si>
    <t>6 045,2</t>
  </si>
  <si>
    <t>433,7</t>
  </si>
  <si>
    <t>98,6</t>
  </si>
  <si>
    <t>1 475,1</t>
  </si>
  <si>
    <t>7 897,2</t>
  </si>
  <si>
    <t>369,4</t>
  </si>
  <si>
    <t>106,9</t>
  </si>
  <si>
    <t>1 548,4</t>
  </si>
  <si>
    <t>2 210,8</t>
  </si>
  <si>
    <t>369,5</t>
  </si>
  <si>
    <t>105,3</t>
  </si>
  <si>
    <t>1 649,8</t>
  </si>
  <si>
    <t>1 556,6</t>
  </si>
  <si>
    <t>3 824,7</t>
  </si>
  <si>
    <t>255,6</t>
  </si>
  <si>
    <t>6 762,4</t>
  </si>
  <si>
    <t>20 197,9</t>
  </si>
  <si>
    <t>4 291,6</t>
  </si>
  <si>
    <t>279,7</t>
  </si>
  <si>
    <t>6 224,5</t>
  </si>
  <si>
    <t>19 642,8</t>
  </si>
  <si>
    <t>3 928,8</t>
  </si>
  <si>
    <t>239,8</t>
  </si>
  <si>
    <t>6 813,8</t>
  </si>
  <si>
    <t>20 516,1</t>
  </si>
  <si>
    <t>117,0</t>
  </si>
  <si>
    <t>108,5</t>
  </si>
  <si>
    <t>26,3</t>
  </si>
  <si>
    <t>104,5</t>
  </si>
  <si>
    <t>98,1</t>
  </si>
  <si>
    <t>536,1</t>
  </si>
  <si>
    <t>941,3</t>
  </si>
  <si>
    <t>2 618,8</t>
  </si>
  <si>
    <t>538,2</t>
  </si>
  <si>
    <t>19,7</t>
  </si>
  <si>
    <t>867,9</t>
  </si>
  <si>
    <t>475,6</t>
  </si>
  <si>
    <t>20,3</t>
  </si>
  <si>
    <t>840,0</t>
  </si>
  <si>
    <t>2 751,3</t>
  </si>
  <si>
    <t>47,8</t>
  </si>
  <si>
    <t>13,0</t>
  </si>
  <si>
    <t>168,4</t>
  </si>
  <si>
    <t>130,1</t>
  </si>
  <si>
    <t>47,1</t>
  </si>
  <si>
    <t>151,1</t>
  </si>
  <si>
    <t>102,5</t>
  </si>
  <si>
    <t>999,4</t>
  </si>
  <si>
    <t>65,6</t>
  </si>
  <si>
    <t>1 341,6</t>
  </si>
  <si>
    <t>6 247,8</t>
  </si>
  <si>
    <t>1 058,5</t>
  </si>
  <si>
    <t>1 242,3</t>
  </si>
  <si>
    <t>6 225,5</t>
  </si>
  <si>
    <t>1 010,0</t>
  </si>
  <si>
    <t>63,1</t>
  </si>
  <si>
    <t>1 882,9</t>
  </si>
  <si>
    <t>6 553,6</t>
  </si>
  <si>
    <t>45,9</t>
  </si>
  <si>
    <t>47,7</t>
  </si>
  <si>
    <t>153,5</t>
  </si>
  <si>
    <t>1 465,5</t>
  </si>
  <si>
    <t>829,6</t>
  </si>
  <si>
    <t>605,5</t>
  </si>
  <si>
    <t>68,6</t>
  </si>
  <si>
    <t>1 200,8</t>
  </si>
  <si>
    <t>3 603,1</t>
  </si>
  <si>
    <t>674,5</t>
  </si>
  <si>
    <t>84,0</t>
  </si>
  <si>
    <t>1 119,7</t>
  </si>
  <si>
    <t>3 177,3</t>
  </si>
  <si>
    <t>602,4</t>
  </si>
  <si>
    <t>70,0</t>
  </si>
  <si>
    <t>1 081,6</t>
  </si>
  <si>
    <t>3 142,0</t>
  </si>
  <si>
    <t>130,5</t>
  </si>
  <si>
    <t>237,4</t>
  </si>
  <si>
    <t>120,5</t>
  </si>
  <si>
    <t>715,0</t>
  </si>
  <si>
    <t>61,8</t>
  </si>
  <si>
    <t>1 208,1</t>
  </si>
  <si>
    <t>3 865,3</t>
  </si>
  <si>
    <t>732,2</t>
  </si>
  <si>
    <t>71,8</t>
  </si>
  <si>
    <t>1 125,4</t>
  </si>
  <si>
    <t>3 842,0</t>
  </si>
  <si>
    <t>661,7</t>
  </si>
  <si>
    <t>1 080,0</t>
  </si>
  <si>
    <t>4 023,8</t>
  </si>
  <si>
    <t>181,2</t>
  </si>
  <si>
    <t>677,1</t>
  </si>
  <si>
    <t>113,5</t>
  </si>
  <si>
    <t>178,2</t>
  </si>
  <si>
    <t>793,6</t>
  </si>
  <si>
    <t>127,9</t>
  </si>
  <si>
    <t>431,1</t>
  </si>
  <si>
    <t>891,9</t>
  </si>
  <si>
    <t>891,7</t>
  </si>
  <si>
    <t>725,2</t>
  </si>
  <si>
    <t>784,5</t>
  </si>
  <si>
    <t>884,3</t>
  </si>
  <si>
    <t>670,2</t>
  </si>
  <si>
    <t>869,1</t>
  </si>
  <si>
    <t>938,4</t>
  </si>
  <si>
    <t>260,2</t>
  </si>
  <si>
    <t>264,0</t>
  </si>
  <si>
    <t>321,0</t>
  </si>
  <si>
    <t>778,6</t>
  </si>
  <si>
    <t>1 300,9</t>
  </si>
  <si>
    <t>333,1</t>
  </si>
  <si>
    <t>721,4</t>
  </si>
  <si>
    <t>1 275,2</t>
  </si>
  <si>
    <t>288,2</t>
  </si>
  <si>
    <t>685,5</t>
  </si>
  <si>
    <t>1 346,5</t>
  </si>
  <si>
    <t>41,7</t>
  </si>
  <si>
    <t>123,4</t>
  </si>
  <si>
    <t>160,7</t>
  </si>
  <si>
    <t>216,5</t>
  </si>
  <si>
    <t>400,1</t>
  </si>
  <si>
    <t>1 670,3</t>
  </si>
  <si>
    <t>229,9</t>
  </si>
  <si>
    <t>363,3</t>
  </si>
  <si>
    <t>1 659,5</t>
  </si>
  <si>
    <t>220,8</t>
  </si>
  <si>
    <t>374,5</t>
  </si>
  <si>
    <t>1 760,5</t>
  </si>
  <si>
    <t>852,1</t>
  </si>
  <si>
    <t>5 594,1</t>
  </si>
  <si>
    <t>6 065,5</t>
  </si>
  <si>
    <t>22 162,4</t>
  </si>
  <si>
    <t>802,4</t>
  </si>
  <si>
    <t>4 871,3</t>
  </si>
  <si>
    <t>5 965,9</t>
  </si>
  <si>
    <t>21 186,7</t>
  </si>
  <si>
    <t>10 470,6</t>
  </si>
  <si>
    <t>5 107,2</t>
  </si>
  <si>
    <t>16 881,4</t>
  </si>
  <si>
    <t>93 292,0</t>
  </si>
  <si>
    <t>11 530,1</t>
  </si>
  <si>
    <t>4 294,4</t>
  </si>
  <si>
    <t>15 173,9</t>
  </si>
  <si>
    <t>91 084,6</t>
  </si>
  <si>
    <t>11 856,0</t>
  </si>
  <si>
    <t>4 290,2</t>
  </si>
  <si>
    <t>15 151,3</t>
  </si>
  <si>
    <t>97 935,3</t>
  </si>
  <si>
    <t>384,0</t>
  </si>
  <si>
    <t>1 856,4</t>
  </si>
  <si>
    <t>2 830,8</t>
  </si>
  <si>
    <t>2 882,1</t>
  </si>
  <si>
    <t>349,2</t>
  </si>
  <si>
    <t>1 515,1</t>
  </si>
  <si>
    <t>2 611,2</t>
  </si>
  <si>
    <t>2 405,2</t>
  </si>
  <si>
    <t>5 097,8</t>
  </si>
  <si>
    <t>1 747,3</t>
  </si>
  <si>
    <t>8 539,3</t>
  </si>
  <si>
    <t>38 884,8</t>
  </si>
  <si>
    <t>5 611,7</t>
  </si>
  <si>
    <t>1 276,4</t>
  </si>
  <si>
    <t>7 798,0</t>
  </si>
  <si>
    <t>38 793,7</t>
  </si>
  <si>
    <t>5 949,5</t>
  </si>
  <si>
    <t>1 050,1</t>
  </si>
  <si>
    <t>8 017,2</t>
  </si>
  <si>
    <t>41 736,3</t>
  </si>
  <si>
    <t>264,9</t>
  </si>
  <si>
    <t>291,6</t>
  </si>
  <si>
    <t>2 330,3</t>
  </si>
  <si>
    <t>263,5</t>
  </si>
  <si>
    <t>2 337,3</t>
  </si>
  <si>
    <t>269,9</t>
  </si>
  <si>
    <t>19,5</t>
  </si>
  <si>
    <t>245,5</t>
  </si>
  <si>
    <t>2 452,9</t>
  </si>
  <si>
    <t>84,2</t>
  </si>
  <si>
    <t>167,8</t>
  </si>
  <si>
    <t>67,6</t>
  </si>
  <si>
    <t>720,0</t>
  </si>
  <si>
    <t>122,2</t>
  </si>
  <si>
    <t>657,5</t>
  </si>
  <si>
    <t>6 857,3</t>
  </si>
  <si>
    <t>708,8</t>
  </si>
  <si>
    <t>89,7</t>
  </si>
  <si>
    <t>579,1</t>
  </si>
  <si>
    <t>6 916,1</t>
  </si>
  <si>
    <t>736,2</t>
  </si>
  <si>
    <t>78,3</t>
  </si>
  <si>
    <t>556,4</t>
  </si>
  <si>
    <t>7 277,4</t>
  </si>
  <si>
    <t>51,4</t>
  </si>
  <si>
    <t>806,8</t>
  </si>
  <si>
    <t>610,3</t>
  </si>
  <si>
    <t>1 376,2</t>
  </si>
  <si>
    <t>721,8</t>
  </si>
  <si>
    <t>533,8</t>
  </si>
  <si>
    <t>1 122,5</t>
  </si>
  <si>
    <t>342,5</t>
  </si>
  <si>
    <t>685,1</t>
  </si>
  <si>
    <t>964,8</t>
  </si>
  <si>
    <t>2 887,5</t>
  </si>
  <si>
    <t>454,7</t>
  </si>
  <si>
    <t>407,1</t>
  </si>
  <si>
    <t>833,4</t>
  </si>
  <si>
    <t>2 521,9</t>
  </si>
  <si>
    <t>390,4</t>
  </si>
  <si>
    <t>392,5</t>
  </si>
  <si>
    <t>784,7</t>
  </si>
  <si>
    <t>2 953,5</t>
  </si>
  <si>
    <t>9,3</t>
  </si>
  <si>
    <t>43,0</t>
  </si>
  <si>
    <t>25,8</t>
  </si>
  <si>
    <t>27,4</t>
  </si>
  <si>
    <t>173,7</t>
  </si>
  <si>
    <t>211,8</t>
  </si>
  <si>
    <t>1 430,0</t>
  </si>
  <si>
    <t>187,6</t>
  </si>
  <si>
    <t>1 436,7</t>
  </si>
  <si>
    <t>184,2</t>
  </si>
  <si>
    <t>173,6</t>
  </si>
  <si>
    <t>1 498,6</t>
  </si>
  <si>
    <t>250,2</t>
  </si>
  <si>
    <t>346,7</t>
  </si>
  <si>
    <t>242,8</t>
  </si>
  <si>
    <t>325,2</t>
  </si>
  <si>
    <t>595,3</t>
  </si>
  <si>
    <t>1 337,1</t>
  </si>
  <si>
    <t>4 053,6</t>
  </si>
  <si>
    <t>609,2</t>
  </si>
  <si>
    <t>1 195,5</t>
  </si>
  <si>
    <t>4 003,9</t>
  </si>
  <si>
    <t>596,5</t>
  </si>
  <si>
    <t>31,7</t>
  </si>
  <si>
    <t>1 220,6</t>
  </si>
  <si>
    <t>4 239,7</t>
  </si>
  <si>
    <t>499,3</t>
  </si>
  <si>
    <t>303,4</t>
  </si>
  <si>
    <t>128,0</t>
  </si>
  <si>
    <t>415,0</t>
  </si>
  <si>
    <t>277,0</t>
  </si>
  <si>
    <t>109,4</t>
  </si>
  <si>
    <t>393,6</t>
  </si>
  <si>
    <t>381,3</t>
  </si>
  <si>
    <t>915,4</t>
  </si>
  <si>
    <t>2 843,8</t>
  </si>
  <si>
    <t>262,2</t>
  </si>
  <si>
    <t>790,7</t>
  </si>
  <si>
    <t>2 846,4</t>
  </si>
  <si>
    <t>443,6</t>
  </si>
  <si>
    <t>113,4</t>
  </si>
  <si>
    <t>677,3</t>
  </si>
  <si>
    <t>3 010,9</t>
  </si>
  <si>
    <t>22,0</t>
  </si>
  <si>
    <t>78,9</t>
  </si>
  <si>
    <t>62,0</t>
  </si>
  <si>
    <t>777,6</t>
  </si>
  <si>
    <t>69,1</t>
  </si>
  <si>
    <t>551,9</t>
  </si>
  <si>
    <t>6 556,2</t>
  </si>
  <si>
    <t>774,6</t>
  </si>
  <si>
    <t>492,8</t>
  </si>
  <si>
    <t>6 590,9</t>
  </si>
  <si>
    <t>774,7</t>
  </si>
  <si>
    <t>65,2</t>
  </si>
  <si>
    <t>424,1</t>
  </si>
  <si>
    <t>6 906,7</t>
  </si>
  <si>
    <t>203,8</t>
  </si>
  <si>
    <t>1 198,9</t>
  </si>
  <si>
    <t>555,6</t>
  </si>
  <si>
    <t>87,6</t>
  </si>
  <si>
    <t>62,3</t>
  </si>
  <si>
    <t>1 090,4</t>
  </si>
  <si>
    <t>408,4</t>
  </si>
  <si>
    <t>629,5</t>
  </si>
  <si>
    <t>158,0</t>
  </si>
  <si>
    <t>1 582,9</t>
  </si>
  <si>
    <t>4 385,5</t>
  </si>
  <si>
    <t>851,5</t>
  </si>
  <si>
    <t>173,2</t>
  </si>
  <si>
    <t>1 668,8</t>
  </si>
  <si>
    <t>4 641,2</t>
  </si>
  <si>
    <t>866,1</t>
  </si>
  <si>
    <t>136,9</t>
  </si>
  <si>
    <t>1 846,8</t>
  </si>
  <si>
    <t>5 488,6</t>
  </si>
  <si>
    <t>24,9</t>
  </si>
  <si>
    <t>199,0</t>
  </si>
  <si>
    <t>37,0</t>
  </si>
  <si>
    <t>415,2</t>
  </si>
  <si>
    <t>1 367,3</t>
  </si>
  <si>
    <t>191,4</t>
  </si>
  <si>
    <t>1 359,4</t>
  </si>
  <si>
    <t>183,9</t>
  </si>
  <si>
    <t>23,5</t>
  </si>
  <si>
    <t>346,1</t>
  </si>
  <si>
    <t>1 430,9</t>
  </si>
  <si>
    <t>29,2</t>
  </si>
  <si>
    <t>180,4</t>
  </si>
  <si>
    <t>12,0</t>
  </si>
  <si>
    <t>375,6</t>
  </si>
  <si>
    <t>1 115,0</t>
  </si>
  <si>
    <t>187,7</t>
  </si>
  <si>
    <t>1 107,6</t>
  </si>
  <si>
    <t>551,8</t>
  </si>
  <si>
    <t>294,7</t>
  </si>
  <si>
    <t>1 173,5</t>
  </si>
  <si>
    <t>128,6</t>
  </si>
  <si>
    <t>283,0</t>
  </si>
  <si>
    <t>159,3</t>
  </si>
  <si>
    <t>121,8</t>
  </si>
  <si>
    <t>197,0</t>
  </si>
  <si>
    <t>140,7</t>
  </si>
  <si>
    <t>821,3</t>
  </si>
  <si>
    <t>215,2</t>
  </si>
  <si>
    <t>1 235,6</t>
  </si>
  <si>
    <t>5 058,4</t>
  </si>
  <si>
    <t>949,4</t>
  </si>
  <si>
    <t>183,6</t>
  </si>
  <si>
    <t>1 095,9</t>
  </si>
  <si>
    <t>5 032,3</t>
  </si>
  <si>
    <t>952,2</t>
  </si>
  <si>
    <t>1 447,4</t>
  </si>
  <si>
    <t>5 303,5</t>
  </si>
  <si>
    <t>468,1</t>
  </si>
  <si>
    <t>3 737,6</t>
  </si>
  <si>
    <t>3 234,7</t>
  </si>
  <si>
    <t>19 280,3</t>
  </si>
  <si>
    <t>453,2</t>
  </si>
  <si>
    <t>3 356,2</t>
  </si>
  <si>
    <t>3 354,7</t>
  </si>
  <si>
    <t>18 781,5</t>
  </si>
  <si>
    <t>5 372,7</t>
  </si>
  <si>
    <t>3 360,0</t>
  </si>
  <si>
    <t>8 342,1</t>
  </si>
  <si>
    <t>54 407,2</t>
  </si>
  <si>
    <t>5 918,4</t>
  </si>
  <si>
    <t>3 018,0</t>
  </si>
  <si>
    <t>7 375,9</t>
  </si>
  <si>
    <t>52 290,8</t>
  </si>
  <si>
    <t>5 906,5</t>
  </si>
  <si>
    <t>3 240,1</t>
  </si>
  <si>
    <t>7 134,2</t>
  </si>
  <si>
    <t>56 199,1</t>
  </si>
  <si>
    <t>24,4</t>
  </si>
  <si>
    <t>181,1</t>
  </si>
  <si>
    <t>364,6</t>
  </si>
  <si>
    <t>129,2</t>
  </si>
  <si>
    <t>172,4</t>
  </si>
  <si>
    <t>350,1</t>
  </si>
  <si>
    <t>125,5</t>
  </si>
  <si>
    <t>380,7</t>
  </si>
  <si>
    <t>202,9</t>
  </si>
  <si>
    <t>744,9</t>
  </si>
  <si>
    <t>3 206,4</t>
  </si>
  <si>
    <t>398,5</t>
  </si>
  <si>
    <t>200,9</t>
  </si>
  <si>
    <t>695,5</t>
  </si>
  <si>
    <t>3 193,2</t>
  </si>
  <si>
    <t>402,6</t>
  </si>
  <si>
    <t>189,3</t>
  </si>
  <si>
    <t>698,1</t>
  </si>
  <si>
    <t>3 356,0</t>
  </si>
  <si>
    <t>169,7</t>
  </si>
  <si>
    <t>174,8</t>
  </si>
  <si>
    <t>1 478,8</t>
  </si>
  <si>
    <t>177,1</t>
  </si>
  <si>
    <t>171,8</t>
  </si>
  <si>
    <t>136,3</t>
  </si>
  <si>
    <t>1 553,1</t>
  </si>
  <si>
    <t>28,9</t>
  </si>
  <si>
    <t>218,0</t>
  </si>
  <si>
    <t>282,4</t>
  </si>
  <si>
    <t>26,7</t>
  </si>
  <si>
    <t>227,2</t>
  </si>
  <si>
    <t>271,5</t>
  </si>
  <si>
    <t>456,7</t>
  </si>
  <si>
    <t>56,7</t>
  </si>
  <si>
    <t>584,2</t>
  </si>
  <si>
    <t>3 742,5</t>
  </si>
  <si>
    <t>491,2</t>
  </si>
  <si>
    <t>572,2</t>
  </si>
  <si>
    <t>3 758,5</t>
  </si>
  <si>
    <t>490,4</t>
  </si>
  <si>
    <t>588,4</t>
  </si>
  <si>
    <t>3 923,6</t>
  </si>
  <si>
    <t>89,1</t>
  </si>
  <si>
    <t>65,7</t>
  </si>
  <si>
    <t>349,1</t>
  </si>
  <si>
    <t>318,9</t>
  </si>
  <si>
    <t>2 438,1</t>
  </si>
  <si>
    <t>418,4</t>
  </si>
  <si>
    <t>295,7</t>
  </si>
  <si>
    <t>402,1</t>
  </si>
  <si>
    <t>285,8</t>
  </si>
  <si>
    <t>2 573,9</t>
  </si>
  <si>
    <t>22,6</t>
  </si>
  <si>
    <t>29,4</t>
  </si>
  <si>
    <t>253,0</t>
  </si>
  <si>
    <t>328,4</t>
  </si>
  <si>
    <t>2 184,4</t>
  </si>
  <si>
    <t>252,1</t>
  </si>
  <si>
    <t>288,7</t>
  </si>
  <si>
    <t>2 177,3</t>
  </si>
  <si>
    <t>264,6</t>
  </si>
  <si>
    <t>295,9</t>
  </si>
  <si>
    <t>2 291,0</t>
  </si>
  <si>
    <t>41,4</t>
  </si>
  <si>
    <t>24,2</t>
  </si>
  <si>
    <t>515,8</t>
  </si>
  <si>
    <t>627,4</t>
  </si>
  <si>
    <t>3 717,4</t>
  </si>
  <si>
    <t>568,0</t>
  </si>
  <si>
    <t>566,5</t>
  </si>
  <si>
    <t>3 716,5</t>
  </si>
  <si>
    <t>498,5</t>
  </si>
  <si>
    <t>3 905,1</t>
  </si>
  <si>
    <t>70,2</t>
  </si>
  <si>
    <t>169,6</t>
  </si>
  <si>
    <t>258,2</t>
  </si>
  <si>
    <t>1 332,3</t>
  </si>
  <si>
    <t>230,5</t>
  </si>
  <si>
    <t>1 316,9</t>
  </si>
  <si>
    <t>176,4</t>
  </si>
  <si>
    <t>1 385,0</t>
  </si>
  <si>
    <t>115,9</t>
  </si>
  <si>
    <t>687,7</t>
  </si>
  <si>
    <t>1 106,7</t>
  </si>
  <si>
    <t>112,1</t>
  </si>
  <si>
    <t>900,7</t>
  </si>
  <si>
    <t>704,9</t>
  </si>
  <si>
    <t>376,4</t>
  </si>
  <si>
    <t>150,6</t>
  </si>
  <si>
    <t>1 262,2</t>
  </si>
  <si>
    <t>3 230,5</t>
  </si>
  <si>
    <t>395,4</t>
  </si>
  <si>
    <t>111,4</t>
  </si>
  <si>
    <t>868,3</t>
  </si>
  <si>
    <t>3 316,3</t>
  </si>
  <si>
    <t>396,5</t>
  </si>
  <si>
    <t>101,4</t>
  </si>
  <si>
    <t>817,4</t>
  </si>
  <si>
    <t>3 487,3</t>
  </si>
  <si>
    <t>17,5</t>
  </si>
  <si>
    <t>184,5</t>
  </si>
  <si>
    <t>154,6</t>
  </si>
  <si>
    <t>168,1</t>
  </si>
  <si>
    <t>832,7</t>
  </si>
  <si>
    <t>60,1</t>
  </si>
  <si>
    <t>1 013,4</t>
  </si>
  <si>
    <t>6 694,1</t>
  </si>
  <si>
    <t>832,3</t>
  </si>
  <si>
    <t>76,4</t>
  </si>
  <si>
    <t>912,4</t>
  </si>
  <si>
    <t>6 635,9</t>
  </si>
  <si>
    <t>843,2</t>
  </si>
  <si>
    <t>6 947,4</t>
  </si>
  <si>
    <t>20,2</t>
  </si>
  <si>
    <t>60,4</t>
  </si>
  <si>
    <t>63,2</t>
  </si>
  <si>
    <t>55,5</t>
  </si>
  <si>
    <t>468,2</t>
  </si>
  <si>
    <t>682,3</t>
  </si>
  <si>
    <t>3 156,3</t>
  </si>
  <si>
    <t>458,9</t>
  </si>
  <si>
    <t>588,5</t>
  </si>
  <si>
    <t>3 119,2</t>
  </si>
  <si>
    <t>451,9</t>
  </si>
  <si>
    <t>567,1</t>
  </si>
  <si>
    <t>3 286,7</t>
  </si>
  <si>
    <t>62,8</t>
  </si>
  <si>
    <t>286,0</t>
  </si>
  <si>
    <t>473,6</t>
  </si>
  <si>
    <t>186,3</t>
  </si>
  <si>
    <t>394,5</t>
  </si>
  <si>
    <t>529,9</t>
  </si>
  <si>
    <t>346,0</t>
  </si>
  <si>
    <t>168,0</t>
  </si>
  <si>
    <t>811,0</t>
  </si>
  <si>
    <t>2 125,5</t>
  </si>
  <si>
    <t>415,5</t>
  </si>
  <si>
    <t>74,0</t>
  </si>
  <si>
    <t>743,1</t>
  </si>
  <si>
    <t>2 345,2</t>
  </si>
  <si>
    <t>418,7</t>
  </si>
  <si>
    <t>736,4</t>
  </si>
  <si>
    <t>2 780,3</t>
  </si>
  <si>
    <t>410,4</t>
  </si>
  <si>
    <t>219,6</t>
  </si>
  <si>
    <t>134,7</t>
  </si>
  <si>
    <t>424,9</t>
  </si>
  <si>
    <t>198,4</t>
  </si>
  <si>
    <t>138,8</t>
  </si>
  <si>
    <t>328,0</t>
  </si>
  <si>
    <t>407,9</t>
  </si>
  <si>
    <t>470,0</t>
  </si>
  <si>
    <t>2 705,6</t>
  </si>
  <si>
    <t>364,2</t>
  </si>
  <si>
    <t>432,8</t>
  </si>
  <si>
    <t>424,6</t>
  </si>
  <si>
    <t>457,6</t>
  </si>
  <si>
    <t>385,3</t>
  </si>
  <si>
    <t>435,6</t>
  </si>
  <si>
    <t>2 869,5</t>
  </si>
  <si>
    <t>199,3</t>
  </si>
  <si>
    <t>2 641,9</t>
  </si>
  <si>
    <t>816,6</t>
  </si>
  <si>
    <t>17 038,8</t>
  </si>
  <si>
    <t>2 177,4</t>
  </si>
  <si>
    <t>732,6</t>
  </si>
  <si>
    <t>16 937,9</t>
  </si>
  <si>
    <t>726,8</t>
  </si>
  <si>
    <t>2 166,7</t>
  </si>
  <si>
    <t>1 066,4</t>
  </si>
  <si>
    <t>18 395,3</t>
  </si>
  <si>
    <t>973,1</t>
  </si>
  <si>
    <t>1 927,4</t>
  </si>
  <si>
    <t>1 036,2</t>
  </si>
  <si>
    <t>16 086,1</t>
  </si>
  <si>
    <t>929,3</t>
  </si>
  <si>
    <t>2 232,9</t>
  </si>
  <si>
    <t>1 013,2</t>
  </si>
  <si>
    <t>17 840,1</t>
  </si>
  <si>
    <t>3 099,9</t>
  </si>
  <si>
    <t>9 372,1</t>
  </si>
  <si>
    <t>9 666,3</t>
  </si>
  <si>
    <t>117 885,0</t>
  </si>
  <si>
    <t>2 775,5</t>
  </si>
  <si>
    <t>7 305,2</t>
  </si>
  <si>
    <t>10 275,7</t>
  </si>
  <si>
    <t>106 362,1</t>
  </si>
  <si>
    <t>9 048,2</t>
  </si>
  <si>
    <t>4 989,4</t>
  </si>
  <si>
    <t>15 518,2</t>
  </si>
  <si>
    <t>116 579,0</t>
  </si>
  <si>
    <t>7 867,7</t>
  </si>
  <si>
    <t>4 288,2</t>
  </si>
  <si>
    <t>14 286,1</t>
  </si>
  <si>
    <t>120 102,3</t>
  </si>
  <si>
    <t>8 428,1</t>
  </si>
  <si>
    <t>5 126,8</t>
  </si>
  <si>
    <t>16 524,3</t>
  </si>
  <si>
    <t>163 055,0</t>
  </si>
  <si>
    <t>192,9</t>
  </si>
  <si>
    <t>304,1</t>
  </si>
  <si>
    <t>1 125,0</t>
  </si>
  <si>
    <t>1 188,3</t>
  </si>
  <si>
    <t>188,1</t>
  </si>
  <si>
    <t>1 336,5</t>
  </si>
  <si>
    <t>1 258,3</t>
  </si>
  <si>
    <t>3 576,7</t>
  </si>
  <si>
    <t>546,0</t>
  </si>
  <si>
    <t>5 440,7</t>
  </si>
  <si>
    <t>28 014,7</t>
  </si>
  <si>
    <t>3 799,1</t>
  </si>
  <si>
    <t>550,3</t>
  </si>
  <si>
    <t>4 682,3</t>
  </si>
  <si>
    <t>29 141,3</t>
  </si>
  <si>
    <t>3 739,6</t>
  </si>
  <si>
    <t>452,0</t>
  </si>
  <si>
    <t>4 276,6</t>
  </si>
  <si>
    <t>29 239,5</t>
  </si>
  <si>
    <t>110,3</t>
  </si>
  <si>
    <t>25,6</t>
  </si>
  <si>
    <t>302,0</t>
  </si>
  <si>
    <t>490,8</t>
  </si>
  <si>
    <t>2 541,4</t>
  </si>
  <si>
    <t>309,8</t>
  </si>
  <si>
    <t>446,4</t>
  </si>
  <si>
    <t>2 531,2</t>
  </si>
  <si>
    <t>423,3</t>
  </si>
  <si>
    <t>2 659,2</t>
  </si>
  <si>
    <t>53,4</t>
  </si>
  <si>
    <t>32,5</t>
  </si>
  <si>
    <t>50,8</t>
  </si>
  <si>
    <t>260,9</t>
  </si>
  <si>
    <t>38,4</t>
  </si>
  <si>
    <t>345,4</t>
  </si>
  <si>
    <t>2 051,0</t>
  </si>
  <si>
    <t>260,4</t>
  </si>
  <si>
    <t>311,3</t>
  </si>
  <si>
    <t>2 047,2</t>
  </si>
  <si>
    <t>255,1</t>
  </si>
  <si>
    <t>281,6</t>
  </si>
  <si>
    <t>2 171,3</t>
  </si>
  <si>
    <t>37,4</t>
  </si>
  <si>
    <t>36,1</t>
  </si>
  <si>
    <t>293,4</t>
  </si>
  <si>
    <t>319,5</t>
  </si>
  <si>
    <t>2 532,2</t>
  </si>
  <si>
    <t>296,3</t>
  </si>
  <si>
    <t>284,5</t>
  </si>
  <si>
    <t>2 540,0</t>
  </si>
  <si>
    <t>308,5</t>
  </si>
  <si>
    <t>283,9</t>
  </si>
  <si>
    <t>2 665,3</t>
  </si>
  <si>
    <t>174,3</t>
  </si>
  <si>
    <t>285,6</t>
  </si>
  <si>
    <t>1 390,6</t>
  </si>
  <si>
    <t>171,3</t>
  </si>
  <si>
    <t>249,3</t>
  </si>
  <si>
    <t>1 361,6</t>
  </si>
  <si>
    <t>166,1</t>
  </si>
  <si>
    <t>225,2</t>
  </si>
  <si>
    <t>1 410,6</t>
  </si>
  <si>
    <t>9,7</t>
  </si>
  <si>
    <t>164,0</t>
  </si>
  <si>
    <t>1 103,4</t>
  </si>
  <si>
    <t>176,9</t>
  </si>
  <si>
    <t>174,6</t>
  </si>
  <si>
    <t>1 104,6</t>
  </si>
  <si>
    <t>167,9</t>
  </si>
  <si>
    <t>133,5</t>
  </si>
  <si>
    <t>1 160,5</t>
  </si>
  <si>
    <t>99,6</t>
  </si>
  <si>
    <t>151,9</t>
  </si>
  <si>
    <t>93,3</t>
  </si>
  <si>
    <t>153,4</t>
  </si>
  <si>
    <t>265,0</t>
  </si>
  <si>
    <t>550,1</t>
  </si>
  <si>
    <t>1 905,4</t>
  </si>
  <si>
    <t>288,8</t>
  </si>
  <si>
    <t>489,6</t>
  </si>
  <si>
    <t>1 874,9</t>
  </si>
  <si>
    <t>257,7</t>
  </si>
  <si>
    <t>463,8</t>
  </si>
  <si>
    <t>2 015,2</t>
  </si>
  <si>
    <t>151,4</t>
  </si>
  <si>
    <t>433,6</t>
  </si>
  <si>
    <t>153,3</t>
  </si>
  <si>
    <t>427,7</t>
  </si>
  <si>
    <t>28,6</t>
  </si>
  <si>
    <t>772,1</t>
  </si>
  <si>
    <t>3 375,1</t>
  </si>
  <si>
    <t>451,3</t>
  </si>
  <si>
    <t>693,5</t>
  </si>
  <si>
    <t>3 321,7</t>
  </si>
  <si>
    <t>445,4</t>
  </si>
  <si>
    <t>673,7</t>
  </si>
  <si>
    <t>3 504,3</t>
  </si>
  <si>
    <t>211,5</t>
  </si>
  <si>
    <t>2 358,9</t>
  </si>
  <si>
    <t>245,2</t>
  </si>
  <si>
    <t>188,5</t>
  </si>
  <si>
    <t>2 365,5</t>
  </si>
  <si>
    <t>271,6</t>
  </si>
  <si>
    <t>196,2</t>
  </si>
  <si>
    <t>2 481,6</t>
  </si>
  <si>
    <t>79,8</t>
  </si>
  <si>
    <t>33,0</t>
  </si>
  <si>
    <t>65,9</t>
  </si>
  <si>
    <t>303,6</t>
  </si>
  <si>
    <t>2 502,2</t>
  </si>
  <si>
    <t>342,3</t>
  </si>
  <si>
    <t>277,5</t>
  </si>
  <si>
    <t>2 508,1</t>
  </si>
  <si>
    <t>344,9</t>
  </si>
  <si>
    <t>231,9</t>
  </si>
  <si>
    <t>2 637,4</t>
  </si>
  <si>
    <t>20,4</t>
  </si>
  <si>
    <t>361,7</t>
  </si>
  <si>
    <t>347,0</t>
  </si>
  <si>
    <t>3 052,9</t>
  </si>
  <si>
    <t>313,6</t>
  </si>
  <si>
    <t>3 060,9</t>
  </si>
  <si>
    <t>359,1</t>
  </si>
  <si>
    <t>24,0</t>
  </si>
  <si>
    <t>270,6</t>
  </si>
  <si>
    <t>3 211,4</t>
  </si>
  <si>
    <t>125,7</t>
  </si>
  <si>
    <t>213,3</t>
  </si>
  <si>
    <t>921,2</t>
  </si>
  <si>
    <t>120,4</t>
  </si>
  <si>
    <t>188,4</t>
  </si>
  <si>
    <t>125,1</t>
  </si>
  <si>
    <t>164,5</t>
  </si>
  <si>
    <t>962,7</t>
  </si>
  <si>
    <t>266,6</t>
  </si>
  <si>
    <t>1 663,8</t>
  </si>
  <si>
    <t>229,1</t>
  </si>
  <si>
    <t>1 651,9</t>
  </si>
  <si>
    <t>204,3</t>
  </si>
  <si>
    <t>216,7</t>
  </si>
  <si>
    <t>1 740,8</t>
  </si>
  <si>
    <t>257,5</t>
  </si>
  <si>
    <t>569,3</t>
  </si>
  <si>
    <t>84,6</t>
  </si>
  <si>
    <t>795,1</t>
  </si>
  <si>
    <t>381,7</t>
  </si>
  <si>
    <t>441,9</t>
  </si>
  <si>
    <t>306,1</t>
  </si>
  <si>
    <t>1 142,3</t>
  </si>
  <si>
    <t>2 616,6</t>
  </si>
  <si>
    <t>592,6</t>
  </si>
  <si>
    <t>327,9</t>
  </si>
  <si>
    <t>836,1</t>
  </si>
  <si>
    <t>3 861,2</t>
  </si>
  <si>
    <t>515,0</t>
  </si>
  <si>
    <t>242,1</t>
  </si>
  <si>
    <t>711,8</t>
  </si>
  <si>
    <t>2 619,2</t>
  </si>
  <si>
    <t>2 907,0</t>
  </si>
  <si>
    <t>9 068,0</t>
  </si>
  <si>
    <t>8 541,3</t>
  </si>
  <si>
    <t>116 696,7</t>
  </si>
  <si>
    <t>2 587,4</t>
  </si>
  <si>
    <t>6 949,5</t>
  </si>
  <si>
    <t>8 939,3</t>
  </si>
  <si>
    <t>105 103,8</t>
  </si>
  <si>
    <t>5 471,5</t>
  </si>
  <si>
    <t>4 443,4</t>
  </si>
  <si>
    <t>10 077,4</t>
  </si>
  <si>
    <t>88 564,2</t>
  </si>
  <si>
    <t>4 068,6</t>
  </si>
  <si>
    <t>3 737,9</t>
  </si>
  <si>
    <t>9 603,8</t>
  </si>
  <si>
    <t>90 961,0</t>
  </si>
  <si>
    <t>4 688,5</t>
  </si>
  <si>
    <t>4 674,8</t>
  </si>
  <si>
    <t>12 247,6</t>
  </si>
  <si>
    <t>133 815,4</t>
  </si>
  <si>
    <t>265,1</t>
  </si>
  <si>
    <t>221,9</t>
  </si>
  <si>
    <t>2 294,6</t>
  </si>
  <si>
    <t>269,8</t>
  </si>
  <si>
    <t>196,5</t>
  </si>
  <si>
    <t>2 302,8</t>
  </si>
  <si>
    <t>274,2</t>
  </si>
  <si>
    <t>171,2</t>
  </si>
  <si>
    <t>2 415,8</t>
  </si>
  <si>
    <t>2 703,0</t>
  </si>
  <si>
    <t>8 478,2</t>
  </si>
  <si>
    <t>6 887,8</t>
  </si>
  <si>
    <t>114 058,6</t>
  </si>
  <si>
    <t>2 398,7</t>
  </si>
  <si>
    <t>6 310,3</t>
  </si>
  <si>
    <t>7 376,2</t>
  </si>
  <si>
    <t>102 585,5</t>
  </si>
  <si>
    <t>2 657,7</t>
  </si>
  <si>
    <t>3 895,7</t>
  </si>
  <si>
    <t>4 910,3</t>
  </si>
  <si>
    <t>67 339,2</t>
  </si>
  <si>
    <t>1 213,7</t>
  </si>
  <si>
    <t>3 426,1</t>
  </si>
  <si>
    <t>5 219,0</t>
  </si>
  <si>
    <t>69 362,3</t>
  </si>
  <si>
    <t>1 785,0</t>
  </si>
  <si>
    <t>4 237,9</t>
  </si>
  <si>
    <t>7 677,5</t>
  </si>
  <si>
    <t>111 617,9</t>
  </si>
  <si>
    <t>76,7</t>
  </si>
  <si>
    <t>923,6</t>
  </si>
  <si>
    <t>330,5</t>
  </si>
  <si>
    <t>64,6</t>
  </si>
  <si>
    <t>810,2</t>
  </si>
  <si>
    <t>824,7</t>
  </si>
  <si>
    <t>109,8</t>
  </si>
  <si>
    <t>1 876,9</t>
  </si>
  <si>
    <t>5 254,4</t>
  </si>
  <si>
    <t>820,5</t>
  </si>
  <si>
    <t>1 567,2</t>
  </si>
  <si>
    <t>5 391,3</t>
  </si>
  <si>
    <t>841,2</t>
  </si>
  <si>
    <t>1 671,9</t>
  </si>
  <si>
    <t>5 716,0</t>
  </si>
  <si>
    <t>62,6</t>
  </si>
  <si>
    <t>449,4</t>
  </si>
  <si>
    <t>511,3</t>
  </si>
  <si>
    <t>768,0</t>
  </si>
  <si>
    <t>72,7</t>
  </si>
  <si>
    <t>534,7</t>
  </si>
  <si>
    <t>517,6</t>
  </si>
  <si>
    <t>769,9</t>
  </si>
  <si>
    <t>348,1</t>
  </si>
  <si>
    <t>272,7</t>
  </si>
  <si>
    <t>1 034,3</t>
  </si>
  <si>
    <t>1 613,7</t>
  </si>
  <si>
    <t>366,8</t>
  </si>
  <si>
    <t>65,8</t>
  </si>
  <si>
    <t>776,2</t>
  </si>
  <si>
    <t>1 443,1</t>
  </si>
  <si>
    <t>356,7</t>
  </si>
  <si>
    <t>888,2</t>
  </si>
  <si>
    <t>1 652,7</t>
  </si>
  <si>
    <t>71,3</t>
  </si>
  <si>
    <t>40,6</t>
  </si>
  <si>
    <t>577,7</t>
  </si>
  <si>
    <t>516,0</t>
  </si>
  <si>
    <t>5 130,3</t>
  </si>
  <si>
    <t>592,4</t>
  </si>
  <si>
    <t>465,0</t>
  </si>
  <si>
    <t>5 154,5</t>
  </si>
  <si>
    <t>626,1</t>
  </si>
  <si>
    <t>43,3</t>
  </si>
  <si>
    <t>441,2</t>
  </si>
  <si>
    <t>5 398,4</t>
  </si>
  <si>
    <t>126,0</t>
  </si>
  <si>
    <t>272,6</t>
  </si>
  <si>
    <t>1 115,3</t>
  </si>
  <si>
    <t>121,4</t>
  </si>
  <si>
    <t>222,4</t>
  </si>
  <si>
    <t>1 096,5</t>
  </si>
  <si>
    <t>138,9</t>
  </si>
  <si>
    <t>271,4</t>
  </si>
  <si>
    <t>1 151,8</t>
  </si>
  <si>
    <t>81,1</t>
  </si>
  <si>
    <t>58,9</t>
  </si>
  <si>
    <t>1 371,8</t>
  </si>
  <si>
    <t>86,2</t>
  </si>
  <si>
    <t>1 094,0</t>
  </si>
  <si>
    <t>300,0</t>
  </si>
  <si>
    <t>43,8</t>
  </si>
  <si>
    <t>452,1</t>
  </si>
  <si>
    <t>3 348,5</t>
  </si>
  <si>
    <t>309,3</t>
  </si>
  <si>
    <t>459,7</t>
  </si>
  <si>
    <t>3 768,1</t>
  </si>
  <si>
    <t>293,9</t>
  </si>
  <si>
    <t>69,5</t>
  </si>
  <si>
    <t>3 286,2</t>
  </si>
  <si>
    <t>76,2</t>
  </si>
  <si>
    <t>73,3</t>
  </si>
  <si>
    <t>372,2</t>
  </si>
  <si>
    <t>793,4</t>
  </si>
  <si>
    <t>2 468,2</t>
  </si>
  <si>
    <t>374,7</t>
  </si>
  <si>
    <t>697,8</t>
  </si>
  <si>
    <t>2 442,3</t>
  </si>
  <si>
    <t>372,5</t>
  </si>
  <si>
    <t>742,1</t>
  </si>
  <si>
    <t>2 576,6</t>
  </si>
  <si>
    <t>vs</t>
  </si>
  <si>
    <t>ss</t>
  </si>
  <si>
    <t>zs</t>
  </si>
  <si>
    <t>bk</t>
  </si>
  <si>
    <t>SR</t>
  </si>
  <si>
    <t>Slovenský hydrometeorologický ústav (AZ EMISIE)</t>
  </si>
  <si>
    <t>T 19-1.</t>
  </si>
  <si>
    <t>T 19-2.</t>
  </si>
  <si>
    <t xml:space="preserve">Distribution and purification of water </t>
  </si>
  <si>
    <t>T 19-3.</t>
  </si>
  <si>
    <t>Municipal waste by subgroups of Waste Catalogue</t>
  </si>
  <si>
    <t>T 19-4.</t>
  </si>
  <si>
    <t>Relative indicators of treatment with municipal waste</t>
  </si>
  <si>
    <t>T 19-5.</t>
  </si>
  <si>
    <t>Emissions of major pollutants</t>
  </si>
  <si>
    <t>T 19-6.</t>
  </si>
  <si>
    <t>Intensity of pollutant emissions</t>
  </si>
  <si>
    <t>Kapitola</t>
  </si>
  <si>
    <t>Chapter</t>
  </si>
  <si>
    <t>Verejné vodovody a kanalizácie k 31. 12.</t>
  </si>
  <si>
    <t>Public water-supply and sewage systems as at Dec. 31</t>
  </si>
  <si>
    <r>
      <t>SR spolu /</t>
    </r>
    <r>
      <rPr>
        <b/>
        <i/>
        <sz val="8"/>
        <rFont val="Arial Narrow"/>
        <family val="2"/>
        <charset val="238"/>
      </rPr>
      <t xml:space="preserve"> SR in total</t>
    </r>
  </si>
  <si>
    <r>
      <t xml:space="preserve">SR spolu / </t>
    </r>
    <r>
      <rPr>
        <b/>
        <i/>
        <sz val="8"/>
        <rFont val="Arial Narrow"/>
        <family val="2"/>
        <charset val="238"/>
      </rPr>
      <t>SR in total</t>
    </r>
  </si>
  <si>
    <t>Obsah</t>
  </si>
  <si>
    <t>Contents</t>
  </si>
  <si>
    <t xml:space="preserve"> </t>
  </si>
  <si>
    <r>
      <t xml:space="preserve">Obsah / </t>
    </r>
    <r>
      <rPr>
        <i/>
        <u/>
        <sz val="10"/>
        <color indexed="12"/>
        <rFont val="Arial CE"/>
        <charset val="238"/>
      </rPr>
      <t>Contents</t>
    </r>
  </si>
  <si>
    <r>
      <t xml:space="preserve">Obsah / </t>
    </r>
    <r>
      <rPr>
        <i/>
        <u/>
        <sz val="10"/>
        <color rgb="FF0000FF"/>
        <rFont val="Arial CE"/>
        <charset val="238"/>
      </rPr>
      <t>Contents</t>
    </r>
  </si>
  <si>
    <r>
      <t>Obsah /</t>
    </r>
    <r>
      <rPr>
        <i/>
        <u/>
        <sz val="10"/>
        <color indexed="12"/>
        <rFont val="Arial CE"/>
        <charset val="238"/>
      </rPr>
      <t xml:space="preserve"> Contents</t>
    </r>
  </si>
  <si>
    <t>SLOVENSKÁ REPUBLIKA - REGIONÁLNE ÚDAJE 2022</t>
  </si>
  <si>
    <t>SLOVAK REPUBLIC - REGIONAL DATA 2022</t>
  </si>
  <si>
    <r>
      <t xml:space="preserve">z toho / </t>
    </r>
    <r>
      <rPr>
        <i/>
        <sz val="8"/>
        <color indexed="8"/>
        <rFont val="Arial Narrow"/>
        <family val="2"/>
      </rPr>
      <t>Of which:</t>
    </r>
    <r>
      <rPr>
        <sz val="8"/>
        <color indexed="8"/>
        <rFont val="Arial Narrow"/>
        <family val="2"/>
      </rPr>
      <t xml:space="preserve"> </t>
    </r>
  </si>
  <si>
    <t>zmesový odpad</t>
  </si>
  <si>
    <t>mixed waste</t>
  </si>
  <si>
    <t>1 174 065</t>
  </si>
  <si>
    <t>1 166 419</t>
  </si>
  <si>
    <t>1 144 886</t>
  </si>
  <si>
    <t>1 089 587</t>
  </si>
  <si>
    <t>1 025 072</t>
  </si>
  <si>
    <t>175 216</t>
  </si>
  <si>
    <t>172 846</t>
  </si>
  <si>
    <t>167 702</t>
  </si>
  <si>
    <t>165 854</t>
  </si>
  <si>
    <t>156 519</t>
  </si>
  <si>
    <t>449 102</t>
  </si>
  <si>
    <t>434 037</t>
  </si>
  <si>
    <t>422 849</t>
  </si>
  <si>
    <t>395 384</t>
  </si>
  <si>
    <t>367 329</t>
  </si>
  <si>
    <t>152 135</t>
  </si>
  <si>
    <t>146 189</t>
  </si>
  <si>
    <t>142 078</t>
  </si>
  <si>
    <t>131 281</t>
  </si>
  <si>
    <t>123 061</t>
  </si>
  <si>
    <t>128 283</t>
  </si>
  <si>
    <t>122 222</t>
  </si>
  <si>
    <t>118 625</t>
  </si>
  <si>
    <t>111 192</t>
  </si>
  <si>
    <t>104 535</t>
  </si>
  <si>
    <t>168 685</t>
  </si>
  <si>
    <t>165 627</t>
  </si>
  <si>
    <t>162 146</t>
  </si>
  <si>
    <t>152 911</t>
  </si>
  <si>
    <t>139 733</t>
  </si>
  <si>
    <t>285 070</t>
  </si>
  <si>
    <t>280 094</t>
  </si>
  <si>
    <t>274 834</t>
  </si>
  <si>
    <t>257 576</t>
  </si>
  <si>
    <t>244 116</t>
  </si>
  <si>
    <t>156 555</t>
  </si>
  <si>
    <t>152 418</t>
  </si>
  <si>
    <t>148 590</t>
  </si>
  <si>
    <t>136 781</t>
  </si>
  <si>
    <t>130 831</t>
  </si>
  <si>
    <t>128 515</t>
  </si>
  <si>
    <t>127 676</t>
  </si>
  <si>
    <t>126 244</t>
  </si>
  <si>
    <t>120 796</t>
  </si>
  <si>
    <t>113 285</t>
  </si>
  <si>
    <t>264 677</t>
  </si>
  <si>
    <t>279 441</t>
  </si>
  <si>
    <t>279 500</t>
  </si>
  <si>
    <t>270 774</t>
  </si>
  <si>
    <t>257 108</t>
  </si>
  <si>
    <t>137 447</t>
  </si>
  <si>
    <t>135 554</t>
  </si>
  <si>
    <t>135 480</t>
  </si>
  <si>
    <t>129 984</t>
  </si>
  <si>
    <t>122 131</t>
  </si>
  <si>
    <t>127 230</t>
  </si>
  <si>
    <t>143 887</t>
  </si>
  <si>
    <t>144 021</t>
  </si>
  <si>
    <t>140 789</t>
  </si>
  <si>
    <t>134 976</t>
  </si>
  <si>
    <r>
      <t xml:space="preserve">Komunálny odpad na obyvateľa (kg/obyv.)
</t>
    </r>
    <r>
      <rPr>
        <i/>
        <sz val="8"/>
        <rFont val="Arial Narrow"/>
        <family val="2"/>
        <charset val="238"/>
      </rPr>
      <t>Municipal waste per capita (kg/capita)</t>
    </r>
  </si>
  <si>
    <t>Podiel zhodnoteného z celkového (%)</t>
  </si>
  <si>
    <t>Miera recyklácie (%)</t>
  </si>
  <si>
    <t>Miera skládkovania (%)</t>
  </si>
  <si>
    <t>Share of recovered in total (%)</t>
  </si>
  <si>
    <t>Recycling rate         (%)</t>
  </si>
  <si>
    <t>Landfill rate            (%)</t>
  </si>
  <si>
    <t>zložky kom. odpadov z triedeného zberu</t>
  </si>
  <si>
    <r>
      <t xml:space="preserve">z toho / </t>
    </r>
    <r>
      <rPr>
        <i/>
        <sz val="8"/>
        <color indexed="8"/>
        <rFont val="Arial Narrow"/>
        <family val="2"/>
      </rPr>
      <t xml:space="preserve">Of which: </t>
    </r>
  </si>
  <si>
    <r>
      <t xml:space="preserve">z toho / </t>
    </r>
    <r>
      <rPr>
        <i/>
        <sz val="8"/>
        <rFont val="Arial Narrow"/>
        <family val="2"/>
      </rPr>
      <t xml:space="preserve">Of which: </t>
    </r>
  </si>
  <si>
    <t>Notes: From ref. year 2020, the following types of waste are not included in the outputs for municipal waste: 20 02 02 - Soil and Stones, 20 03 06 Waste from sewage cleaning and 20 03 08 Small scale construction and demolition waste, according to methodology of Eurostat these sorts of waste are not included to the municipal waste</t>
  </si>
  <si>
    <t>Pozn.: Vo výstupoch za komunálny odpad od ref. roku 2020 nie sú zahrnuté nasledovné druhy odpadu: 20 02 02 - Zemina a kamenivo, 20 03 06 - Odpad z čistenia kanalizácie a 20 03 08 - drobný stavebný odpad, nakoľko podľa metodiky Eurostatu uvedené druhy odpadu nepatria pod komunálny odpad. 
V súlade so zmenou metodiky navrhnutej Ministerstvom životného prostredia SR od ref. roku 2020 sú k údajom za komunálny odpad z obcí (údaje zisťované ŠÚ SR od miest a obcí vo výkaze ŽP 6-01) pripočítané aj údaje za komunálny odpad z iných zdrojov (údaje zisťované MŽP SR).</t>
  </si>
  <si>
    <t>From ref. year 2020, following the change in the methodology proposed by the Ministry of Environment of the SR, data on municipal waste from other sources (collected by the Ministry of Environment of the SR) are added to data on municipal waste from municipalities (collected by the Statistical Office of the SR from towns and municipalities by the Questionnaire ŽP 6-01)).</t>
  </si>
  <si>
    <t xml:space="preserve">Pozn.: Vo výstupoch za komunálny odpad od ref. roku 2020 nie sú zahrnuté nasledovné druhy odpadu: 20 02 02 - Zemina a kamenivo, 20 03 06 - Odpad z čistenia kanalizácie a 20 03 08 - drobný stavebný odpad, nakoľko podľa metodiky Eurostatu uvedené druhy odpadu nepatria pod komunálny odpad. 
V súlade so zmenou metodiky navrhnutej Ministerstvom životného prostredia SR od ref. roku 2020 sú k údajom za komunálny odpad z obcí (údaje zisťované ŠÚ SR od miest a obcí vo výkaze ŽP 6-01) pripočítané aj údaje za komunálny odpad z iných zdrojov (údaje zisťované MŽP SR).
</t>
  </si>
  <si>
    <t>Notes: From ref. year 2020, the following types of waste are not included in the outputs for municipal waste: 20 02 02 - Soil and Stones, 20 03 06 Waste from sewage cleaning and 20 03 08 Small scale construction and demolition waste, according to methodology of Eurostat these sorts of waste are not included to the municipal waste.</t>
  </si>
  <si>
    <r>
      <t xml:space="preserve">T 19-5. Emisie základných znečisťujúcich látok </t>
    </r>
    <r>
      <rPr>
        <b/>
        <vertAlign val="superscript"/>
        <sz val="10"/>
        <color indexed="8"/>
        <rFont val="Arial Narrow"/>
        <family val="2"/>
        <charset val="238"/>
      </rPr>
      <t xml:space="preserve">1) </t>
    </r>
  </si>
  <si>
    <r>
      <t xml:space="preserve">            Emissions of major pollutants </t>
    </r>
    <r>
      <rPr>
        <b/>
        <i/>
        <vertAlign val="superscript"/>
        <sz val="10"/>
        <color indexed="8"/>
        <rFont val="Arial Narrow"/>
        <family val="2"/>
      </rPr>
      <t xml:space="preserve">1) </t>
    </r>
  </si>
  <si>
    <t>Oxidy dusíka</t>
  </si>
  <si>
    <t>Oxid uhoľnatý</t>
  </si>
  <si>
    <t xml:space="preserve">Nitrogen oxides </t>
  </si>
  <si>
    <r>
      <t>Carbon monoxide</t>
    </r>
    <r>
      <rPr>
        <i/>
        <vertAlign val="superscript"/>
        <sz val="8"/>
        <color indexed="8"/>
        <rFont val="Arial Narrow"/>
        <family val="2"/>
        <charset val="238"/>
      </rPr>
      <t xml:space="preserve"> </t>
    </r>
  </si>
  <si>
    <r>
      <t>1)</t>
    </r>
    <r>
      <rPr>
        <sz val="8"/>
        <rFont val="Arial Narrow"/>
        <family val="2"/>
      </rPr>
      <t xml:space="preserve"> Zmena metodiky / Exchange of methodology 
Údaje o emisiách základných znečisťujúcich látok v rokoch 2001-2018 sú emisie za vybrané stacionárne zdroje znečisťovania ovzdušia z činností uvedených v prílohe č. 1 k vyhláške č. 410/2012 Z. z. revidované za roky 2001-2018 podľa údajov platných k 15. marcu 2020 okrem emisií z lokálnych kúrenísk (domácností). Emisie od roku 2019 sú celkové namerané emisie, ktoré sú alokované do okresov podľa polohy zdroja znečisťovania ovzdušia.</t>
    </r>
  </si>
  <si>
    <r>
      <t>T 19-6. Intenzita znečistenia emisiami</t>
    </r>
    <r>
      <rPr>
        <b/>
        <vertAlign val="superscript"/>
        <sz val="10"/>
        <color indexed="8"/>
        <rFont val="Arial Narrow"/>
        <family val="2"/>
        <charset val="238"/>
      </rPr>
      <t xml:space="preserve"> 1) </t>
    </r>
  </si>
  <si>
    <r>
      <t xml:space="preserve">             Intensity of pollutant emissions </t>
    </r>
    <r>
      <rPr>
        <b/>
        <i/>
        <vertAlign val="superscript"/>
        <sz val="10"/>
        <color indexed="8"/>
        <rFont val="Arial Narrow"/>
        <family val="2"/>
      </rPr>
      <t xml:space="preserve">1) </t>
    </r>
  </si>
  <si>
    <r>
      <t>Oxidy dusíka</t>
    </r>
    <r>
      <rPr>
        <vertAlign val="superscript"/>
        <sz val="8"/>
        <color indexed="8"/>
        <rFont val="Arial Narrow"/>
        <family val="2"/>
        <charset val="238"/>
      </rPr>
      <t xml:space="preserve"> </t>
    </r>
  </si>
  <si>
    <t xml:space="preserve">Oxid uhoľnatý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</si>
</sst>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_)"/>
    <numFmt numFmtId="165" formatCode="0.00E+00_)"/>
    <numFmt numFmtId="166" formatCode="0.0"/>
    <numFmt numFmtId="167" formatCode="General_)"/>
    <numFmt numFmtId="168" formatCode="#,##0__"/>
    <numFmt numFmtId="169" formatCode="#,##0.0_);[Red]\-#,##0.0_ "/>
    <numFmt numFmtId="170" formatCode="#,##0.0_)"/>
    <numFmt numFmtId="171" formatCode="#,##0_);[Red]\-#,##0_ "/>
    <numFmt numFmtId="172" formatCode="0.00_)"/>
    <numFmt numFmtId="173" formatCode="#,##0.00_)"/>
    <numFmt numFmtId="174" formatCode="0_ ;[Red]\-0\ "/>
  </numFmts>
  <fonts count="56" x14ac:knownFonts="1">
    <font>
      <sz val="11"/>
      <color theme="1"/>
      <name val="Calibri"/>
      <family val="2"/>
      <charset val="238"/>
      <scheme val="minor"/>
    </font>
    <font>
      <sz val="10"/>
      <name val="Arial CE"/>
      <charset val="238"/>
    </font>
    <font>
      <sz val="8"/>
      <name val="Arial Narrow"/>
      <family val="2"/>
    </font>
    <font>
      <sz val="10"/>
      <name val="Courier"/>
      <family val="1"/>
      <charset val="238"/>
    </font>
    <font>
      <sz val="8"/>
      <color indexed="10"/>
      <name val="Arial Narrow"/>
      <family val="2"/>
    </font>
    <font>
      <sz val="8"/>
      <color indexed="12"/>
      <name val="Arial Narrow"/>
      <family val="2"/>
    </font>
    <font>
      <b/>
      <sz val="8"/>
      <name val="Arial Narrow"/>
      <family val="2"/>
    </font>
    <font>
      <sz val="12"/>
      <name val="Times New Roman"/>
      <family val="1"/>
    </font>
    <font>
      <u/>
      <sz val="10"/>
      <color indexed="12"/>
      <name val="Arial CE"/>
      <charset val="238"/>
    </font>
    <font>
      <u/>
      <sz val="8"/>
      <color indexed="12"/>
      <name val="Arial Narrow"/>
      <family val="2"/>
      <charset val="238"/>
    </font>
    <font>
      <sz val="8"/>
      <name val="Arial Narrow"/>
      <family val="2"/>
      <charset val="238"/>
    </font>
    <font>
      <i/>
      <sz val="8"/>
      <name val="Arial Narrow"/>
      <family val="2"/>
      <charset val="238"/>
    </font>
    <font>
      <sz val="10"/>
      <name val="Times New Roman CE"/>
      <family val="1"/>
      <charset val="238"/>
    </font>
    <font>
      <sz val="10"/>
      <name val="Arial CE"/>
    </font>
    <font>
      <i/>
      <vertAlign val="superscript"/>
      <sz val="8"/>
      <name val="Arial Narrow"/>
      <family val="2"/>
    </font>
    <font>
      <i/>
      <sz val="8"/>
      <name val="Arial Narrow"/>
      <family val="2"/>
    </font>
    <font>
      <vertAlign val="superscript"/>
      <sz val="8"/>
      <color indexed="8"/>
      <name val="Arial Narrow"/>
      <family val="2"/>
    </font>
    <font>
      <sz val="8"/>
      <color indexed="8"/>
      <name val="Arial Narrow"/>
      <family val="2"/>
    </font>
    <font>
      <i/>
      <sz val="8"/>
      <color indexed="8"/>
      <name val="Arial Narrow"/>
      <family val="2"/>
      <charset val="238"/>
    </font>
    <font>
      <b/>
      <sz val="8"/>
      <color indexed="8"/>
      <name val="Arial Narrow"/>
      <family val="2"/>
    </font>
    <font>
      <i/>
      <sz val="8"/>
      <color indexed="8"/>
      <name val="Arial Narrow"/>
      <family val="2"/>
    </font>
    <font>
      <b/>
      <i/>
      <sz val="10"/>
      <name val="Arial Narrow"/>
      <family val="2"/>
    </font>
    <font>
      <b/>
      <i/>
      <sz val="10"/>
      <color indexed="8"/>
      <name val="Arial Narrow"/>
      <family val="2"/>
    </font>
    <font>
      <b/>
      <sz val="10"/>
      <color indexed="8"/>
      <name val="Arial Narrow"/>
      <family val="2"/>
    </font>
    <font>
      <b/>
      <i/>
      <vertAlign val="superscript"/>
      <sz val="10"/>
      <color indexed="8"/>
      <name val="Arial Narrow"/>
      <family val="2"/>
      <charset val="238"/>
    </font>
    <font>
      <b/>
      <sz val="10"/>
      <name val="Arial Narrow"/>
      <family val="2"/>
    </font>
    <font>
      <b/>
      <vertAlign val="superscript"/>
      <sz val="10"/>
      <color indexed="8"/>
      <name val="Arial Narrow"/>
      <family val="2"/>
      <charset val="238"/>
    </font>
    <font>
      <i/>
      <vertAlign val="superscript"/>
      <sz val="8"/>
      <color indexed="8"/>
      <name val="Arial Narrow"/>
      <family val="2"/>
      <charset val="238"/>
    </font>
    <font>
      <vertAlign val="superscript"/>
      <sz val="8"/>
      <color indexed="8"/>
      <name val="Arial Narrow"/>
      <family val="2"/>
      <charset val="238"/>
    </font>
    <font>
      <b/>
      <i/>
      <vertAlign val="superscript"/>
      <sz val="10"/>
      <color indexed="8"/>
      <name val="Arial Narrow"/>
      <family val="2"/>
    </font>
    <font>
      <vertAlign val="superscript"/>
      <sz val="8"/>
      <name val="Arial Narrow"/>
      <family val="2"/>
    </font>
    <font>
      <sz val="8"/>
      <color indexed="8"/>
      <name val="Arial Narrow"/>
      <family val="2"/>
      <charset val="238"/>
    </font>
    <font>
      <sz val="7"/>
      <name val="Arial Narrow"/>
      <family val="2"/>
    </font>
    <font>
      <sz val="8"/>
      <color indexed="50"/>
      <name val="Arial Narrow"/>
      <family val="2"/>
    </font>
    <font>
      <sz val="8"/>
      <color indexed="57"/>
      <name val="Arial Narrow"/>
      <family val="2"/>
    </font>
    <font>
      <sz val="8"/>
      <color indexed="52"/>
      <name val="Arial Narrow"/>
      <family val="2"/>
    </font>
    <font>
      <sz val="8"/>
      <color indexed="14"/>
      <name val="Arial Narrow"/>
      <family val="2"/>
    </font>
    <font>
      <sz val="10"/>
      <name val="Arial"/>
      <family val="2"/>
    </font>
    <font>
      <sz val="10"/>
      <color theme="1"/>
      <name val="Arial Narrow"/>
      <family val="2"/>
      <charset val="238"/>
    </font>
    <font>
      <i/>
      <vertAlign val="superscript"/>
      <sz val="8"/>
      <color indexed="8"/>
      <name val="Arial Narrow"/>
      <family val="2"/>
    </font>
    <font>
      <i/>
      <sz val="10"/>
      <name val="Arial CE"/>
      <charset val="238"/>
    </font>
    <font>
      <sz val="8"/>
      <color theme="0"/>
      <name val="Arial Narrow"/>
      <family val="2"/>
    </font>
    <font>
      <sz val="9"/>
      <color rgb="FF333333"/>
      <name val="Tahoma"/>
      <family val="2"/>
      <charset val="238"/>
    </font>
    <font>
      <sz val="11"/>
      <name val="Arial CE"/>
      <charset val="238"/>
    </font>
    <font>
      <i/>
      <sz val="10"/>
      <name val="Arial Narrow"/>
      <family val="2"/>
      <charset val="238"/>
    </font>
    <font>
      <b/>
      <sz val="10"/>
      <name val="Arial CE"/>
      <charset val="238"/>
    </font>
    <font>
      <b/>
      <i/>
      <sz val="10"/>
      <name val="Arial CE"/>
      <charset val="238"/>
    </font>
    <font>
      <sz val="10"/>
      <color indexed="8"/>
      <name val="Arial CE"/>
      <charset val="238"/>
    </font>
    <font>
      <i/>
      <sz val="10"/>
      <color indexed="8"/>
      <name val="Arial CE"/>
      <charset val="238"/>
    </font>
    <font>
      <b/>
      <i/>
      <sz val="8"/>
      <name val="Arial Narrow"/>
      <family val="2"/>
      <charset val="238"/>
    </font>
    <font>
      <sz val="10"/>
      <color theme="1"/>
      <name val="Arial CE"/>
      <charset val="238"/>
    </font>
    <font>
      <i/>
      <u/>
      <sz val="10"/>
      <color indexed="12"/>
      <name val="Arial CE"/>
      <charset val="238"/>
    </font>
    <font>
      <u/>
      <sz val="10"/>
      <color rgb="FF0000FF"/>
      <name val="Arial CE"/>
      <charset val="238"/>
    </font>
    <font>
      <i/>
      <u/>
      <sz val="10"/>
      <color rgb="FF0000FF"/>
      <name val="Arial CE"/>
      <charset val="238"/>
    </font>
    <font>
      <b/>
      <sz val="8"/>
      <name val="Arial Narrow"/>
      <family val="2"/>
      <charset val="238"/>
    </font>
    <font>
      <b/>
      <sz val="8"/>
      <color indexed="8"/>
      <name val="Arial Narrow"/>
      <family val="2"/>
      <charset val="238"/>
    </font>
  </fonts>
  <fills count="6">
    <fill>
      <patternFill patternType="none"/>
    </fill>
    <fill>
      <patternFill patternType="gray125"/>
    </fill>
    <fill>
      <patternFill patternType="solid">
        <fgColor indexed="13"/>
        <bgColor indexed="64"/>
      </patternFill>
    </fill>
    <fill>
      <patternFill patternType="solid">
        <fgColor rgb="FFB7DEE8"/>
        <bgColor indexed="64"/>
      </patternFill>
    </fill>
    <fill>
      <patternFill patternType="solid">
        <fgColor rgb="FFDAEEF3"/>
        <bgColor indexed="64"/>
      </patternFill>
    </fill>
    <fill>
      <patternFill patternType="solid">
        <fgColor rgb="FFDAEEF3"/>
        <bgColor indexed="22"/>
      </patternFill>
    </fill>
  </fills>
  <borders count="63">
    <border>
      <left/>
      <right/>
      <top/>
      <bottom/>
      <diagonal/>
    </border>
    <border>
      <left/>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22"/>
      </top>
      <bottom/>
      <diagonal/>
    </border>
    <border>
      <left style="thin">
        <color theme="0" tint="-0.34998626667073579"/>
      </left>
      <right/>
      <top/>
      <bottom/>
      <diagonal/>
    </border>
    <border>
      <left style="thin">
        <color theme="0" tint="-0.34998626667073579"/>
      </left>
      <right style="thin">
        <color theme="0" tint="-0.34998626667073579"/>
      </right>
      <top/>
      <bottom/>
      <diagonal/>
    </border>
    <border>
      <left style="thin">
        <color indexed="64"/>
      </left>
      <right style="thin">
        <color theme="0" tint="-0.34998626667073579"/>
      </right>
      <top/>
      <bottom/>
      <diagonal/>
    </border>
    <border>
      <left style="thin">
        <color theme="0" tint="-0.34998626667073579"/>
      </left>
      <right/>
      <top style="thin">
        <color indexed="22"/>
      </top>
      <bottom/>
      <diagonal/>
    </border>
    <border>
      <left style="thin">
        <color theme="0" tint="-0.34998626667073579"/>
      </left>
      <right style="thin">
        <color theme="0" tint="-0.34998626667073579"/>
      </right>
      <top style="thin">
        <color indexed="22"/>
      </top>
      <bottom/>
      <diagonal/>
    </border>
    <border>
      <left style="thin">
        <color indexed="64"/>
      </left>
      <right style="thin">
        <color theme="0" tint="-0.34998626667073579"/>
      </right>
      <top style="thin">
        <color indexed="22"/>
      </top>
      <bottom/>
      <diagonal/>
    </border>
    <border>
      <left/>
      <right/>
      <top style="thin">
        <color indexed="22"/>
      </top>
      <bottom/>
      <diagonal/>
    </border>
    <border>
      <left style="thin">
        <color theme="0" tint="-0.34998626667073579"/>
      </left>
      <right/>
      <top/>
      <bottom style="thin">
        <color indexed="22"/>
      </bottom>
      <diagonal/>
    </border>
    <border>
      <left style="thin">
        <color theme="0" tint="-0.34998626667073579"/>
      </left>
      <right style="thin">
        <color theme="0" tint="-0.34998626667073579"/>
      </right>
      <top/>
      <bottom style="thin">
        <color indexed="22"/>
      </bottom>
      <diagonal/>
    </border>
    <border>
      <left style="thin">
        <color indexed="64"/>
      </left>
      <right style="thin">
        <color theme="0" tint="-0.34998626667073579"/>
      </right>
      <top/>
      <bottom style="thin">
        <color indexed="22"/>
      </bottom>
      <diagonal/>
    </border>
    <border>
      <left style="thin">
        <color theme="0" tint="-0.34998626667073579"/>
      </left>
      <right/>
      <top/>
      <bottom style="thin">
        <color theme="0" tint="-0.24994659260841701"/>
      </bottom>
      <diagonal/>
    </border>
    <border>
      <left style="thin">
        <color theme="0" tint="-0.34998626667073579"/>
      </left>
      <right style="thin">
        <color theme="0" tint="-0.34998626667073579"/>
      </right>
      <top/>
      <bottom style="thin">
        <color theme="0" tint="-0.24994659260841701"/>
      </bottom>
      <diagonal/>
    </border>
    <border>
      <left style="thin">
        <color indexed="64"/>
      </left>
      <right style="thin">
        <color theme="0" tint="-0.34998626667073579"/>
      </right>
      <top/>
      <bottom style="thin">
        <color theme="0" tint="-0.24994659260841701"/>
      </bottom>
      <diagonal/>
    </border>
    <border>
      <left/>
      <right style="thin">
        <color indexed="64"/>
      </right>
      <top/>
      <bottom style="thin">
        <color theme="0" tint="-0.24994659260841701"/>
      </bottom>
      <diagonal/>
    </border>
    <border>
      <left/>
      <right/>
      <top/>
      <bottom style="thin">
        <color theme="0" tint="-0.24994659260841701"/>
      </bottom>
      <diagonal/>
    </border>
    <border>
      <left style="thin">
        <color theme="0" tint="-0.34998626667073579"/>
      </left>
      <right/>
      <top style="medium">
        <color indexed="64"/>
      </top>
      <bottom/>
      <diagonal/>
    </border>
    <border>
      <left style="thin">
        <color theme="0" tint="-0.34998626667073579"/>
      </left>
      <right style="thin">
        <color theme="0" tint="-0.34998626667073579"/>
      </right>
      <top style="medium">
        <color indexed="64"/>
      </top>
      <bottom/>
      <diagonal/>
    </border>
    <border>
      <left style="thin">
        <color indexed="64"/>
      </left>
      <right style="thin">
        <color theme="0" tint="-0.34998626667073579"/>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theme="0" tint="-0.34998626667073579"/>
      </left>
      <right/>
      <top style="thin">
        <color theme="0" tint="-0.24994659260841701"/>
      </top>
      <bottom/>
      <diagonal/>
    </border>
    <border>
      <left style="thin">
        <color theme="0" tint="-0.34998626667073579"/>
      </left>
      <right style="thin">
        <color theme="0" tint="-0.34998626667073579"/>
      </right>
      <top style="thin">
        <color theme="0" tint="-0.24994659260841701"/>
      </top>
      <bottom/>
      <diagonal/>
    </border>
    <border>
      <left style="thin">
        <color indexed="64"/>
      </left>
      <right style="thin">
        <color theme="0" tint="-0.34998626667073579"/>
      </right>
      <top style="thin">
        <color theme="0" tint="-0.24994659260841701"/>
      </top>
      <bottom/>
      <diagonal/>
    </border>
    <border>
      <left/>
      <right style="thin">
        <color indexed="64"/>
      </right>
      <top style="thin">
        <color theme="0" tint="-0.24994659260841701"/>
      </top>
      <bottom/>
      <diagonal/>
    </border>
    <border>
      <left/>
      <right/>
      <top style="thin">
        <color theme="0" tint="-0.24994659260841701"/>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theme="0" tint="-0.24994659260841701"/>
      </left>
      <right/>
      <top/>
      <bottom/>
      <diagonal/>
    </border>
    <border>
      <left style="thin">
        <color theme="0" tint="-0.24994659260841701"/>
      </left>
      <right style="thin">
        <color theme="0" tint="-0.24994659260841701"/>
      </right>
      <top/>
      <bottom/>
      <diagonal/>
    </border>
    <border>
      <left style="thin">
        <color indexed="64"/>
      </left>
      <right style="thin">
        <color theme="0" tint="-0.24994659260841701"/>
      </right>
      <top/>
      <bottom/>
      <diagonal/>
    </border>
    <border>
      <left style="thin">
        <color theme="0" tint="-0.24994659260841701"/>
      </left>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indexed="64"/>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indexed="64"/>
      </left>
      <right style="thin">
        <color theme="0" tint="-0.24994659260841701"/>
      </right>
      <top/>
      <bottom style="thin">
        <color theme="0" tint="-0.24994659260841701"/>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22"/>
      </top>
      <bottom style="thin">
        <color indexed="64"/>
      </bottom>
      <diagonal/>
    </border>
    <border>
      <left/>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indexed="64"/>
      </top>
      <bottom/>
      <diagonal/>
    </border>
    <border>
      <left/>
      <right/>
      <top/>
      <bottom style="medium">
        <color indexed="64"/>
      </bottom>
      <diagonal/>
    </border>
    <border>
      <left/>
      <right style="thin">
        <color indexed="64"/>
      </right>
      <top style="thin">
        <color indexed="64"/>
      </top>
      <bottom/>
      <diagonal/>
    </border>
    <border>
      <left style="thin">
        <color indexed="64"/>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top style="thin">
        <color indexed="64"/>
      </top>
      <bottom/>
      <diagonal/>
    </border>
  </borders>
  <cellStyleXfs count="17">
    <xf numFmtId="0" fontId="0" fillId="0" borderId="0"/>
    <xf numFmtId="0" fontId="1" fillId="0" borderId="0"/>
    <xf numFmtId="165" fontId="3" fillId="0" borderId="0" applyFill="0"/>
    <xf numFmtId="0" fontId="1" fillId="0" borderId="0"/>
    <xf numFmtId="0" fontId="8" fillId="0" borderId="0" applyNumberFormat="0" applyFill="0" applyBorder="0" applyAlignment="0" applyProtection="0">
      <alignment vertical="top"/>
      <protection locked="0"/>
    </xf>
    <xf numFmtId="165" fontId="3" fillId="0" borderId="0" applyFill="0"/>
    <xf numFmtId="0" fontId="1" fillId="0" borderId="0"/>
    <xf numFmtId="0" fontId="13" fillId="0" borderId="0"/>
    <xf numFmtId="40" fontId="13" fillId="0" borderId="0" applyFont="0" applyFill="0" applyBorder="0" applyAlignment="0" applyProtection="0"/>
    <xf numFmtId="165" fontId="3" fillId="0" borderId="0" applyFill="0"/>
    <xf numFmtId="165" fontId="3" fillId="0" borderId="0" applyFill="0"/>
    <xf numFmtId="40" fontId="13" fillId="0" borderId="0" applyFont="0" applyFill="0" applyBorder="0" applyAlignment="0" applyProtection="0"/>
    <xf numFmtId="0" fontId="13" fillId="0" borderId="0"/>
    <xf numFmtId="0" fontId="1" fillId="0" borderId="0"/>
    <xf numFmtId="0" fontId="37" fillId="0" borderId="0"/>
    <xf numFmtId="0" fontId="38" fillId="0" borderId="0"/>
    <xf numFmtId="0" fontId="1" fillId="0" borderId="0"/>
  </cellStyleXfs>
  <cellXfs count="628">
    <xf numFmtId="0" fontId="0" fillId="0" borderId="0" xfId="0"/>
    <xf numFmtId="1" fontId="2" fillId="0" borderId="0" xfId="1" applyNumberFormat="1" applyFont="1" applyFill="1" applyBorder="1"/>
    <xf numFmtId="1" fontId="2" fillId="0" borderId="0" xfId="1" applyNumberFormat="1" applyFont="1" applyFill="1" applyBorder="1" applyAlignment="1"/>
    <xf numFmtId="164" fontId="2" fillId="0" borderId="0" xfId="1" applyNumberFormat="1" applyFont="1" applyFill="1" applyBorder="1"/>
    <xf numFmtId="1" fontId="2" fillId="0" borderId="0" xfId="1" applyNumberFormat="1" applyFont="1" applyFill="1" applyBorder="1" applyAlignment="1">
      <alignment horizontal="center"/>
    </xf>
    <xf numFmtId="1" fontId="2" fillId="0" borderId="0" xfId="2" applyNumberFormat="1" applyFont="1" applyFill="1" applyBorder="1"/>
    <xf numFmtId="166" fontId="2" fillId="0" borderId="0" xfId="1" applyNumberFormat="1" applyFont="1" applyFill="1" applyBorder="1"/>
    <xf numFmtId="167" fontId="2" fillId="0" borderId="3" xfId="2" applyNumberFormat="1" applyFont="1" applyFill="1" applyBorder="1" applyAlignment="1">
      <alignment horizontal="center"/>
    </xf>
    <xf numFmtId="167" fontId="2" fillId="0" borderId="3" xfId="2" applyNumberFormat="1" applyFont="1" applyFill="1" applyBorder="1" applyAlignment="1" applyProtection="1">
      <alignment horizontal="center"/>
      <protection locked="0"/>
    </xf>
    <xf numFmtId="167" fontId="2" fillId="0" borderId="3" xfId="3" applyNumberFormat="1" applyFont="1" applyFill="1" applyBorder="1" applyAlignment="1">
      <alignment horizontal="center"/>
    </xf>
    <xf numFmtId="166" fontId="2" fillId="0" borderId="0" xfId="2" applyNumberFormat="1" applyFont="1" applyFill="1" applyBorder="1" applyAlignment="1">
      <alignment horizontal="left"/>
    </xf>
    <xf numFmtId="167" fontId="2" fillId="0" borderId="4" xfId="1" applyNumberFormat="1" applyFont="1" applyFill="1" applyBorder="1" applyAlignment="1">
      <alignment horizontal="center"/>
    </xf>
    <xf numFmtId="1" fontId="4" fillId="0" borderId="0" xfId="1" applyNumberFormat="1" applyFont="1" applyFill="1" applyBorder="1"/>
    <xf numFmtId="1" fontId="4" fillId="0" borderId="0" xfId="1" applyNumberFormat="1" applyFont="1" applyFill="1" applyBorder="1" applyAlignment="1"/>
    <xf numFmtId="167" fontId="4" fillId="0" borderId="3" xfId="2" applyNumberFormat="1" applyFont="1" applyFill="1" applyBorder="1" applyAlignment="1">
      <alignment horizontal="center"/>
    </xf>
    <xf numFmtId="1" fontId="4" fillId="0" borderId="0" xfId="2" applyNumberFormat="1" applyFont="1" applyFill="1" applyBorder="1"/>
    <xf numFmtId="167" fontId="4" fillId="0" borderId="3" xfId="2" applyNumberFormat="1" applyFont="1" applyFill="1" applyBorder="1" applyAlignment="1" applyProtection="1">
      <alignment horizontal="center"/>
      <protection locked="0"/>
    </xf>
    <xf numFmtId="167" fontId="4" fillId="0" borderId="3" xfId="3" applyNumberFormat="1" applyFont="1" applyFill="1" applyBorder="1" applyAlignment="1">
      <alignment horizontal="center"/>
    </xf>
    <xf numFmtId="167" fontId="4" fillId="0" borderId="4" xfId="1" applyNumberFormat="1" applyFont="1" applyFill="1" applyBorder="1" applyAlignment="1">
      <alignment horizontal="center"/>
    </xf>
    <xf numFmtId="1" fontId="5" fillId="0" borderId="0" xfId="1" applyNumberFormat="1" applyFont="1" applyFill="1" applyBorder="1"/>
    <xf numFmtId="1" fontId="5" fillId="0" borderId="0" xfId="1" applyNumberFormat="1" applyFont="1" applyFill="1" applyBorder="1" applyAlignment="1"/>
    <xf numFmtId="167" fontId="5" fillId="0" borderId="3" xfId="2" applyNumberFormat="1" applyFont="1" applyFill="1" applyBorder="1" applyAlignment="1">
      <alignment horizontal="center"/>
    </xf>
    <xf numFmtId="1" fontId="5" fillId="0" borderId="0" xfId="2" applyNumberFormat="1" applyFont="1" applyFill="1" applyBorder="1"/>
    <xf numFmtId="167" fontId="5" fillId="0" borderId="3" xfId="2" applyNumberFormat="1" applyFont="1" applyFill="1" applyBorder="1" applyAlignment="1" applyProtection="1">
      <alignment horizontal="center"/>
      <protection locked="0"/>
    </xf>
    <xf numFmtId="167" fontId="5" fillId="0" borderId="3" xfId="3" applyNumberFormat="1" applyFont="1" applyFill="1" applyBorder="1" applyAlignment="1">
      <alignment horizontal="center"/>
    </xf>
    <xf numFmtId="167" fontId="5" fillId="0" borderId="4" xfId="1" applyNumberFormat="1" applyFont="1" applyFill="1" applyBorder="1" applyAlignment="1">
      <alignment horizontal="center"/>
    </xf>
    <xf numFmtId="1" fontId="6" fillId="0" borderId="0" xfId="1" applyNumberFormat="1" applyFont="1" applyFill="1" applyBorder="1" applyAlignment="1"/>
    <xf numFmtId="165" fontId="7" fillId="0" borderId="0" xfId="2" applyFont="1" applyAlignment="1">
      <alignment horizontal="justify"/>
    </xf>
    <xf numFmtId="168" fontId="10" fillId="0" borderId="0" xfId="5" applyNumberFormat="1" applyFont="1" applyBorder="1" applyAlignment="1">
      <alignment vertical="center"/>
    </xf>
    <xf numFmtId="0" fontId="12" fillId="0" borderId="0" xfId="6" applyFont="1" applyFill="1" applyBorder="1"/>
    <xf numFmtId="1" fontId="2" fillId="0" borderId="0" xfId="1" applyNumberFormat="1" applyFont="1" applyFill="1" applyBorder="1" applyAlignment="1">
      <alignment vertical="center"/>
    </xf>
    <xf numFmtId="1" fontId="6" fillId="0" borderId="0" xfId="1" applyNumberFormat="1" applyFont="1" applyFill="1" applyBorder="1" applyAlignment="1">
      <alignment vertical="center"/>
    </xf>
    <xf numFmtId="164" fontId="2" fillId="0" borderId="0" xfId="8" applyNumberFormat="1" applyFont="1" applyFill="1" applyBorder="1" applyAlignment="1">
      <alignment vertical="center"/>
    </xf>
    <xf numFmtId="164" fontId="2" fillId="0" borderId="6" xfId="8" applyNumberFormat="1" applyFont="1" applyFill="1" applyBorder="1" applyAlignment="1">
      <alignment vertical="center"/>
    </xf>
    <xf numFmtId="164" fontId="2" fillId="0" borderId="7" xfId="8" applyNumberFormat="1" applyFont="1" applyFill="1" applyBorder="1" applyAlignment="1">
      <alignment vertical="center"/>
    </xf>
    <xf numFmtId="167" fontId="6" fillId="0" borderId="3" xfId="2" applyNumberFormat="1" applyFont="1" applyFill="1" applyBorder="1" applyAlignment="1">
      <alignment horizontal="center" vertical="center"/>
    </xf>
    <xf numFmtId="1" fontId="6" fillId="0" borderId="0" xfId="2" applyNumberFormat="1" applyFont="1" applyFill="1" applyBorder="1" applyAlignment="1">
      <alignment vertical="center"/>
    </xf>
    <xf numFmtId="167" fontId="19" fillId="0" borderId="3" xfId="2" applyNumberFormat="1" applyFont="1" applyFill="1" applyBorder="1" applyAlignment="1" applyProtection="1">
      <alignment horizontal="center" vertical="center"/>
      <protection locked="0"/>
    </xf>
    <xf numFmtId="167" fontId="6" fillId="0" borderId="3" xfId="3" applyNumberFormat="1" applyFont="1" applyFill="1" applyBorder="1" applyAlignment="1">
      <alignment horizontal="center" vertical="center"/>
    </xf>
    <xf numFmtId="164" fontId="2" fillId="0" borderId="9" xfId="8" applyNumberFormat="1" applyFont="1" applyFill="1" applyBorder="1" applyAlignment="1">
      <alignment vertical="center"/>
    </xf>
    <xf numFmtId="164" fontId="2" fillId="0" borderId="10" xfId="8" applyNumberFormat="1" applyFont="1" applyFill="1" applyBorder="1" applyAlignment="1">
      <alignment vertical="center"/>
    </xf>
    <xf numFmtId="167" fontId="6" fillId="0" borderId="4" xfId="1" applyNumberFormat="1" applyFont="1" applyFill="1" applyBorder="1" applyAlignment="1">
      <alignment horizontal="center" vertical="center"/>
    </xf>
    <xf numFmtId="1" fontId="6" fillId="0" borderId="11" xfId="2" applyNumberFormat="1" applyFont="1" applyFill="1" applyBorder="1" applyAlignment="1">
      <alignment vertical="center"/>
    </xf>
    <xf numFmtId="164" fontId="2" fillId="0" borderId="13" xfId="8" applyNumberFormat="1" applyFont="1" applyFill="1" applyBorder="1" applyAlignment="1">
      <alignment vertical="center"/>
    </xf>
    <xf numFmtId="164" fontId="2" fillId="0" borderId="14" xfId="8" applyNumberFormat="1" applyFont="1" applyFill="1" applyBorder="1" applyAlignment="1">
      <alignment vertical="center"/>
    </xf>
    <xf numFmtId="164" fontId="6" fillId="0" borderId="0" xfId="8" applyNumberFormat="1" applyFont="1" applyFill="1" applyBorder="1" applyAlignment="1">
      <alignment vertical="center"/>
    </xf>
    <xf numFmtId="164" fontId="19" fillId="0" borderId="0" xfId="8" applyNumberFormat="1" applyFont="1" applyFill="1" applyBorder="1" applyAlignment="1" applyProtection="1">
      <alignment horizontal="right" vertical="center"/>
      <protection locked="0"/>
    </xf>
    <xf numFmtId="1" fontId="15" fillId="0" borderId="0" xfId="9" applyNumberFormat="1" applyFont="1" applyFill="1" applyBorder="1" applyAlignment="1">
      <alignment horizontal="center"/>
    </xf>
    <xf numFmtId="1" fontId="20" fillId="0" borderId="0" xfId="10" applyNumberFormat="1" applyFont="1" applyFill="1" applyBorder="1" applyAlignment="1" applyProtection="1">
      <alignment horizontal="center" vertical="top" wrapText="1"/>
      <protection locked="0"/>
    </xf>
    <xf numFmtId="1" fontId="15" fillId="0" borderId="0" xfId="1" applyNumberFormat="1" applyFont="1" applyFill="1" applyBorder="1" applyAlignment="1">
      <alignment horizontal="center" vertical="top"/>
    </xf>
    <xf numFmtId="1" fontId="20" fillId="0" borderId="25" xfId="10" applyNumberFormat="1" applyFont="1" applyFill="1" applyBorder="1" applyAlignment="1" applyProtection="1">
      <alignment horizontal="center" vertical="top" wrapText="1"/>
      <protection locked="0"/>
    </xf>
    <xf numFmtId="1" fontId="2" fillId="0" borderId="0" xfId="9" applyNumberFormat="1" applyFont="1" applyFill="1" applyBorder="1" applyAlignment="1">
      <alignment vertical="center"/>
    </xf>
    <xf numFmtId="1" fontId="2" fillId="0" borderId="0" xfId="9" applyNumberFormat="1" applyFont="1" applyFill="1" applyBorder="1" applyAlignment="1">
      <alignment horizontal="center" vertical="center"/>
    </xf>
    <xf numFmtId="1" fontId="2" fillId="0" borderId="0" xfId="1" applyNumberFormat="1" applyFont="1" applyFill="1" applyBorder="1" applyAlignment="1">
      <alignment horizontal="center" vertical="center"/>
    </xf>
    <xf numFmtId="1" fontId="17" fillId="0" borderId="0" xfId="10" applyNumberFormat="1" applyFont="1" applyFill="1" applyBorder="1" applyAlignment="1" applyProtection="1">
      <alignment horizontal="center" vertical="top" wrapText="1"/>
      <protection locked="0"/>
    </xf>
    <xf numFmtId="1" fontId="2" fillId="0" borderId="0" xfId="9" applyNumberFormat="1" applyFont="1" applyFill="1" applyBorder="1" applyAlignment="1"/>
    <xf numFmtId="1" fontId="2" fillId="0" borderId="0" xfId="9" applyNumberFormat="1" applyFont="1" applyFill="1" applyBorder="1" applyAlignment="1">
      <alignment horizontal="center"/>
    </xf>
    <xf numFmtId="1" fontId="21" fillId="0" borderId="0" xfId="5" applyNumberFormat="1" applyFont="1" applyFill="1" applyBorder="1" applyAlignment="1">
      <alignment vertical="center"/>
    </xf>
    <xf numFmtId="164" fontId="22" fillId="0" borderId="0" xfId="10" applyNumberFormat="1" applyFont="1" applyFill="1" applyBorder="1" applyAlignment="1" applyProtection="1">
      <alignment horizontal="left" vertical="center" wrapText="1"/>
      <protection locked="0"/>
    </xf>
    <xf numFmtId="1" fontId="22" fillId="0" borderId="0" xfId="10" applyNumberFormat="1" applyFont="1" applyFill="1" applyBorder="1" applyAlignment="1" applyProtection="1">
      <alignment horizontal="left" vertical="center" wrapText="1"/>
      <protection locked="0"/>
    </xf>
    <xf numFmtId="1" fontId="23" fillId="0" borderId="0" xfId="10" applyNumberFormat="1" applyFont="1" applyFill="1" applyBorder="1" applyAlignment="1" applyProtection="1">
      <alignment horizontal="left" vertical="center" wrapText="1"/>
      <protection locked="0"/>
    </xf>
    <xf numFmtId="1" fontId="22" fillId="0" borderId="0" xfId="10" applyNumberFormat="1" applyFont="1" applyFill="1" applyBorder="1" applyAlignment="1" applyProtection="1">
      <alignment horizontal="center" vertical="center" wrapText="1"/>
      <protection locked="0"/>
    </xf>
    <xf numFmtId="1" fontId="22" fillId="0" borderId="0" xfId="10" applyNumberFormat="1" applyFont="1" applyFill="1" applyBorder="1" applyAlignment="1" applyProtection="1">
      <alignment horizontal="left" vertical="center"/>
      <protection locked="0"/>
    </xf>
    <xf numFmtId="1" fontId="25" fillId="0" borderId="0" xfId="5" applyNumberFormat="1" applyFont="1" applyFill="1" applyBorder="1" applyAlignment="1">
      <alignment vertical="center"/>
    </xf>
    <xf numFmtId="164" fontId="23" fillId="0" borderId="0" xfId="10" applyNumberFormat="1" applyFont="1" applyFill="1" applyBorder="1" applyAlignment="1" applyProtection="1">
      <alignment horizontal="left" vertical="center" wrapText="1"/>
      <protection locked="0"/>
    </xf>
    <xf numFmtId="1" fontId="23" fillId="0" borderId="0" xfId="10" applyNumberFormat="1" applyFont="1" applyFill="1" applyBorder="1" applyAlignment="1" applyProtection="1">
      <alignment horizontal="center" vertical="center" wrapText="1"/>
      <protection locked="0"/>
    </xf>
    <xf numFmtId="1" fontId="23" fillId="0" borderId="0" xfId="10" applyNumberFormat="1" applyFont="1" applyFill="1" applyBorder="1" applyAlignment="1" applyProtection="1">
      <alignment horizontal="left" vertical="center"/>
      <protection locked="0"/>
    </xf>
    <xf numFmtId="1" fontId="23" fillId="0" borderId="0" xfId="5" quotePrefix="1" applyNumberFormat="1" applyFont="1" applyFill="1" applyBorder="1" applyAlignment="1" applyProtection="1">
      <alignment horizontal="left" vertical="center"/>
      <protection locked="0"/>
    </xf>
    <xf numFmtId="1" fontId="25" fillId="0" borderId="0" xfId="1" applyNumberFormat="1" applyFont="1" applyFill="1" applyBorder="1" applyAlignment="1">
      <alignment horizontal="center" vertical="center"/>
    </xf>
    <xf numFmtId="166" fontId="2" fillId="0" borderId="0" xfId="1" applyNumberFormat="1" applyFont="1" applyFill="1" applyBorder="1" applyAlignment="1"/>
    <xf numFmtId="166" fontId="4" fillId="0" borderId="0" xfId="1" applyNumberFormat="1" applyFont="1" applyFill="1" applyBorder="1" applyAlignment="1"/>
    <xf numFmtId="164" fontId="4" fillId="0" borderId="0" xfId="1" applyNumberFormat="1" applyFont="1" applyFill="1" applyBorder="1"/>
    <xf numFmtId="166" fontId="5" fillId="0" borderId="0" xfId="1" applyNumberFormat="1" applyFont="1" applyFill="1" applyBorder="1" applyAlignment="1"/>
    <xf numFmtId="164" fontId="5" fillId="0" borderId="0" xfId="1" applyNumberFormat="1" applyFont="1" applyFill="1" applyBorder="1"/>
    <xf numFmtId="166" fontId="6" fillId="0" borderId="0" xfId="1" applyNumberFormat="1" applyFont="1" applyFill="1" applyBorder="1" applyAlignment="1"/>
    <xf numFmtId="168" fontId="10" fillId="0" borderId="0" xfId="5" applyNumberFormat="1" applyFont="1" applyBorder="1" applyAlignment="1"/>
    <xf numFmtId="0" fontId="12" fillId="0" borderId="0" xfId="6" applyFont="1" applyFill="1" applyBorder="1" applyAlignment="1">
      <alignment vertical="top"/>
    </xf>
    <xf numFmtId="166" fontId="6" fillId="0" borderId="0" xfId="1" applyNumberFormat="1" applyFont="1" applyFill="1" applyBorder="1" applyAlignment="1">
      <alignment vertical="top"/>
    </xf>
    <xf numFmtId="1" fontId="6" fillId="0" borderId="0" xfId="1" applyNumberFormat="1" applyFont="1" applyFill="1" applyBorder="1" applyAlignment="1">
      <alignment vertical="top"/>
    </xf>
    <xf numFmtId="166" fontId="6" fillId="0" borderId="0" xfId="1" applyNumberFormat="1" applyFont="1" applyFill="1" applyBorder="1" applyAlignment="1">
      <alignment vertical="center"/>
    </xf>
    <xf numFmtId="164" fontId="2" fillId="0" borderId="5" xfId="8" applyNumberFormat="1" applyFont="1" applyFill="1" applyBorder="1" applyAlignment="1">
      <alignment vertical="center"/>
    </xf>
    <xf numFmtId="164" fontId="2" fillId="0" borderId="8" xfId="8" applyNumberFormat="1" applyFont="1" applyFill="1" applyBorder="1" applyAlignment="1">
      <alignment vertical="center"/>
    </xf>
    <xf numFmtId="164" fontId="2" fillId="0" borderId="12" xfId="8" applyNumberFormat="1" applyFont="1" applyFill="1" applyBorder="1" applyAlignment="1">
      <alignment vertical="center"/>
    </xf>
    <xf numFmtId="166" fontId="2" fillId="0" borderId="0" xfId="9" applyNumberFormat="1" applyFont="1" applyFill="1" applyBorder="1" applyAlignment="1">
      <alignment horizontal="center" vertical="center"/>
    </xf>
    <xf numFmtId="164" fontId="20" fillId="0" borderId="0" xfId="10" applyNumberFormat="1" applyFont="1" applyFill="1" applyBorder="1" applyAlignment="1" applyProtection="1">
      <alignment horizontal="center" vertical="center" wrapText="1"/>
      <protection locked="0"/>
    </xf>
    <xf numFmtId="164" fontId="20" fillId="0" borderId="25" xfId="10" applyNumberFormat="1" applyFont="1" applyFill="1" applyBorder="1" applyAlignment="1" applyProtection="1">
      <alignment horizontal="center" vertical="center" wrapText="1"/>
      <protection locked="0"/>
    </xf>
    <xf numFmtId="164" fontId="17" fillId="0" borderId="0" xfId="10" applyNumberFormat="1" applyFont="1" applyFill="1" applyBorder="1" applyAlignment="1" applyProtection="1">
      <alignment horizontal="center" vertical="center" wrapText="1"/>
      <protection locked="0"/>
    </xf>
    <xf numFmtId="1" fontId="17" fillId="0" borderId="29" xfId="10" applyNumberFormat="1" applyFont="1" applyFill="1" applyBorder="1" applyAlignment="1" applyProtection="1">
      <alignment horizontal="center" vertical="top" wrapText="1"/>
      <protection locked="0"/>
    </xf>
    <xf numFmtId="164" fontId="17" fillId="0" borderId="30" xfId="10" applyNumberFormat="1" applyFont="1" applyFill="1" applyBorder="1" applyAlignment="1" applyProtection="1">
      <alignment horizontal="center" vertical="center" wrapText="1"/>
      <protection locked="0"/>
    </xf>
    <xf numFmtId="1" fontId="2" fillId="0" borderId="0" xfId="2" applyNumberFormat="1" applyFont="1" applyFill="1" applyBorder="1" applyAlignment="1">
      <alignment vertical="center"/>
    </xf>
    <xf numFmtId="166" fontId="2" fillId="0" borderId="0" xfId="2" applyNumberFormat="1" applyFont="1" applyFill="1" applyBorder="1" applyAlignment="1">
      <alignment vertical="center"/>
    </xf>
    <xf numFmtId="1" fontId="18" fillId="0" borderId="0" xfId="2" applyNumberFormat="1" applyFont="1" applyFill="1" applyBorder="1" applyAlignment="1" applyProtection="1">
      <alignment horizontal="right" vertical="center"/>
      <protection locked="0"/>
    </xf>
    <xf numFmtId="1" fontId="17" fillId="0" borderId="0" xfId="2" applyNumberFormat="1" applyFont="1" applyFill="1" applyBorder="1" applyAlignment="1" applyProtection="1">
      <alignment horizontal="center" vertical="center"/>
      <protection locked="0"/>
    </xf>
    <xf numFmtId="164" fontId="17" fillId="0" borderId="0" xfId="2" applyNumberFormat="1" applyFont="1" applyFill="1" applyBorder="1" applyAlignment="1" applyProtection="1">
      <alignment horizontal="center" vertical="center"/>
      <protection locked="0"/>
    </xf>
    <xf numFmtId="1" fontId="18" fillId="0" borderId="36" xfId="2" applyNumberFormat="1" applyFont="1" applyFill="1" applyBorder="1" applyAlignment="1" applyProtection="1">
      <alignment horizontal="right" vertical="center"/>
      <protection locked="0"/>
    </xf>
    <xf numFmtId="1" fontId="17" fillId="0" borderId="36" xfId="2" applyNumberFormat="1" applyFont="1" applyFill="1" applyBorder="1" applyAlignment="1" applyProtection="1">
      <alignment horizontal="center" vertical="center"/>
      <protection locked="0"/>
    </xf>
    <xf numFmtId="164" fontId="17" fillId="0" borderId="36" xfId="2" applyNumberFormat="1" applyFont="1" applyFill="1" applyBorder="1" applyAlignment="1" applyProtection="1">
      <alignment horizontal="center" vertical="center"/>
      <protection locked="0"/>
    </xf>
    <xf numFmtId="1" fontId="17" fillId="0" borderId="36" xfId="2" applyNumberFormat="1" applyFont="1" applyFill="1" applyBorder="1" applyAlignment="1" applyProtection="1">
      <alignment horizontal="left" vertical="center"/>
      <protection locked="0"/>
    </xf>
    <xf numFmtId="166" fontId="21" fillId="0" borderId="0" xfId="5" applyNumberFormat="1" applyFont="1" applyFill="1" applyBorder="1" applyAlignment="1">
      <alignment vertical="center"/>
    </xf>
    <xf numFmtId="166" fontId="25" fillId="0" borderId="0" xfId="5" applyNumberFormat="1" applyFont="1" applyFill="1" applyBorder="1" applyAlignment="1">
      <alignment vertical="center"/>
    </xf>
    <xf numFmtId="1" fontId="22" fillId="0" borderId="0" xfId="10" applyNumberFormat="1" applyFont="1" applyFill="1" applyBorder="1" applyAlignment="1" applyProtection="1">
      <alignment horizontal="right" vertical="center"/>
    </xf>
    <xf numFmtId="164" fontId="23" fillId="0" borderId="0" xfId="5" quotePrefix="1" applyNumberFormat="1" applyFont="1" applyFill="1" applyBorder="1" applyAlignment="1" applyProtection="1">
      <alignment horizontal="left" vertical="center"/>
      <protection locked="0"/>
    </xf>
    <xf numFmtId="1" fontId="2" fillId="0" borderId="0" xfId="5" applyNumberFormat="1" applyFont="1" applyFill="1" applyBorder="1"/>
    <xf numFmtId="1" fontId="4" fillId="0" borderId="0" xfId="5" applyNumberFormat="1" applyFont="1" applyFill="1" applyBorder="1"/>
    <xf numFmtId="1" fontId="5" fillId="0" borderId="0" xfId="5" applyNumberFormat="1" applyFont="1" applyFill="1" applyBorder="1"/>
    <xf numFmtId="164" fontId="2" fillId="0" borderId="0" xfId="11" applyNumberFormat="1" applyFont="1" applyFill="1" applyBorder="1" applyAlignment="1">
      <alignment vertical="center"/>
    </xf>
    <xf numFmtId="164" fontId="2" fillId="0" borderId="0" xfId="11" applyNumberFormat="1" applyFont="1" applyFill="1" applyBorder="1" applyAlignment="1">
      <alignment horizontal="right" vertical="center"/>
    </xf>
    <xf numFmtId="166" fontId="2" fillId="0" borderId="0" xfId="1" applyNumberFormat="1" applyFont="1" applyFill="1" applyBorder="1" applyAlignment="1">
      <alignment vertical="center"/>
    </xf>
    <xf numFmtId="164" fontId="2" fillId="0" borderId="5" xfId="11" applyNumberFormat="1" applyFont="1" applyFill="1" applyBorder="1" applyAlignment="1">
      <alignment horizontal="right" vertical="center"/>
    </xf>
    <xf numFmtId="164" fontId="2" fillId="0" borderId="6" xfId="11" applyNumberFormat="1" applyFont="1" applyFill="1" applyBorder="1" applyAlignment="1">
      <alignment horizontal="right" vertical="center"/>
    </xf>
    <xf numFmtId="164" fontId="2" fillId="0" borderId="7" xfId="11" applyNumberFormat="1" applyFont="1" applyFill="1" applyBorder="1" applyAlignment="1">
      <alignment horizontal="right" vertical="center"/>
    </xf>
    <xf numFmtId="167" fontId="6" fillId="0" borderId="3" xfId="5" applyNumberFormat="1" applyFont="1" applyFill="1" applyBorder="1" applyAlignment="1">
      <alignment horizontal="center" vertical="center"/>
    </xf>
    <xf numFmtId="1" fontId="6" fillId="0" borderId="0" xfId="5" applyNumberFormat="1" applyFont="1" applyFill="1" applyBorder="1" applyAlignment="1">
      <alignment vertical="center"/>
    </xf>
    <xf numFmtId="2" fontId="2" fillId="0" borderId="0" xfId="1" applyNumberFormat="1" applyFont="1" applyFill="1" applyBorder="1" applyAlignment="1">
      <alignment vertical="center"/>
    </xf>
    <xf numFmtId="167" fontId="19" fillId="0" borderId="3" xfId="5" applyNumberFormat="1" applyFont="1" applyFill="1" applyBorder="1" applyAlignment="1" applyProtection="1">
      <alignment horizontal="center" vertical="center"/>
      <protection locked="0"/>
    </xf>
    <xf numFmtId="164" fontId="2" fillId="0" borderId="31" xfId="11" applyNumberFormat="1" applyFont="1" applyFill="1" applyBorder="1" applyAlignment="1">
      <alignment horizontal="right" vertical="center"/>
    </xf>
    <xf numFmtId="164" fontId="2" fillId="0" borderId="32" xfId="11" applyNumberFormat="1" applyFont="1" applyFill="1" applyBorder="1" applyAlignment="1">
      <alignment horizontal="right" vertical="center"/>
    </xf>
    <xf numFmtId="164" fontId="2" fillId="0" borderId="33" xfId="11" applyNumberFormat="1" applyFont="1" applyFill="1" applyBorder="1" applyAlignment="1">
      <alignment horizontal="right" vertical="center"/>
    </xf>
    <xf numFmtId="167" fontId="6" fillId="0" borderId="34" xfId="3" applyNumberFormat="1" applyFont="1" applyFill="1" applyBorder="1" applyAlignment="1">
      <alignment horizontal="center" vertical="center"/>
    </xf>
    <xf numFmtId="1" fontId="6" fillId="0" borderId="35" xfId="5" applyNumberFormat="1" applyFont="1" applyFill="1" applyBorder="1" applyAlignment="1">
      <alignment vertical="center"/>
    </xf>
    <xf numFmtId="164" fontId="6" fillId="0" borderId="0" xfId="11" applyNumberFormat="1" applyFont="1" applyFill="1" applyBorder="1" applyAlignment="1">
      <alignment vertical="center"/>
    </xf>
    <xf numFmtId="164" fontId="6" fillId="0" borderId="0" xfId="11" applyNumberFormat="1" applyFont="1" applyFill="1" applyBorder="1" applyAlignment="1">
      <alignment horizontal="right" vertical="center"/>
    </xf>
    <xf numFmtId="164" fontId="19" fillId="0" borderId="0" xfId="11" applyNumberFormat="1" applyFont="1" applyFill="1" applyBorder="1" applyAlignment="1" applyProtection="1">
      <alignment horizontal="right" vertical="center"/>
      <protection locked="0"/>
    </xf>
    <xf numFmtId="1" fontId="15" fillId="0" borderId="0" xfId="9" applyNumberFormat="1" applyFont="1" applyFill="1" applyBorder="1" applyAlignment="1">
      <alignment vertical="top"/>
    </xf>
    <xf numFmtId="1" fontId="15" fillId="0" borderId="0" xfId="9" applyNumberFormat="1" applyFont="1" applyFill="1" applyBorder="1" applyAlignment="1">
      <alignment horizontal="center" vertical="top"/>
    </xf>
    <xf numFmtId="169" fontId="20" fillId="0" borderId="0" xfId="6" applyNumberFormat="1" applyFont="1" applyFill="1" applyBorder="1" applyAlignment="1" applyProtection="1">
      <alignment horizontal="centerContinuous" vertical="top" wrapText="1"/>
      <protection locked="0"/>
    </xf>
    <xf numFmtId="171" fontId="20" fillId="0" borderId="0" xfId="6" applyNumberFormat="1" applyFont="1" applyFill="1" applyBorder="1" applyAlignment="1" applyProtection="1">
      <alignment horizontal="center" vertical="top" wrapText="1"/>
      <protection locked="0"/>
    </xf>
    <xf numFmtId="166" fontId="15" fillId="0" borderId="0" xfId="9" applyNumberFormat="1" applyFont="1" applyFill="1" applyBorder="1" applyAlignment="1">
      <alignment vertical="top"/>
    </xf>
    <xf numFmtId="171" fontId="20" fillId="0" borderId="26" xfId="6" applyNumberFormat="1" applyFont="1" applyBorder="1" applyAlignment="1" applyProtection="1">
      <alignment horizontal="center" vertical="top" wrapText="1"/>
      <protection locked="0"/>
    </xf>
    <xf numFmtId="169" fontId="20" fillId="0" borderId="26" xfId="6" applyNumberFormat="1" applyFont="1" applyBorder="1" applyAlignment="1" applyProtection="1">
      <alignment horizontal="centerContinuous" vertical="top" wrapText="1"/>
      <protection locked="0"/>
    </xf>
    <xf numFmtId="1" fontId="2" fillId="0" borderId="0" xfId="9" applyNumberFormat="1" applyFont="1" applyFill="1" applyBorder="1" applyAlignment="1">
      <alignment wrapText="1"/>
    </xf>
    <xf numFmtId="1" fontId="17" fillId="0" borderId="0" xfId="9" applyNumberFormat="1" applyFont="1" applyFill="1" applyBorder="1" applyAlignment="1" applyProtection="1">
      <alignment horizontal="center"/>
      <protection locked="0"/>
    </xf>
    <xf numFmtId="171" fontId="17" fillId="0" borderId="0" xfId="6" applyNumberFormat="1" applyFont="1" applyFill="1" applyBorder="1" applyAlignment="1" applyProtection="1">
      <alignment horizontal="center" vertical="top" wrapText="1"/>
      <protection locked="0"/>
    </xf>
    <xf numFmtId="166" fontId="2" fillId="0" borderId="0" xfId="1" applyNumberFormat="1" applyFont="1" applyFill="1" applyBorder="1" applyAlignment="1">
      <alignment horizontal="center" vertical="top"/>
    </xf>
    <xf numFmtId="171" fontId="17" fillId="0" borderId="2" xfId="6" applyNumberFormat="1" applyFont="1" applyBorder="1" applyAlignment="1" applyProtection="1">
      <alignment horizontal="center" vertical="top" wrapText="1"/>
      <protection locked="0"/>
    </xf>
    <xf numFmtId="171" fontId="17" fillId="0" borderId="39" xfId="6" applyNumberFormat="1" applyFont="1" applyBorder="1" applyAlignment="1" applyProtection="1">
      <alignment horizontal="center" vertical="top" wrapText="1"/>
      <protection locked="0"/>
    </xf>
    <xf numFmtId="166" fontId="2" fillId="0" borderId="0" xfId="5" applyNumberFormat="1" applyFont="1" applyFill="1" applyBorder="1"/>
    <xf numFmtId="1" fontId="20" fillId="0" borderId="0" xfId="2" applyNumberFormat="1" applyFont="1" applyFill="1" applyBorder="1" applyAlignment="1" applyProtection="1">
      <alignment horizontal="right" vertical="center"/>
      <protection locked="0"/>
    </xf>
    <xf numFmtId="1" fontId="17" fillId="0" borderId="0" xfId="2" applyNumberFormat="1" applyFont="1" applyFill="1" applyBorder="1" applyAlignment="1" applyProtection="1">
      <alignment horizontal="left" vertical="center"/>
      <protection locked="0"/>
    </xf>
    <xf numFmtId="166" fontId="2" fillId="0" borderId="0" xfId="5" applyNumberFormat="1" applyFont="1" applyFill="1" applyBorder="1" applyAlignment="1">
      <alignment vertical="center"/>
    </xf>
    <xf numFmtId="1" fontId="2" fillId="0" borderId="36" xfId="1" applyNumberFormat="1" applyFont="1" applyFill="1" applyBorder="1" applyAlignment="1">
      <alignment horizontal="center" vertical="center"/>
    </xf>
    <xf numFmtId="2" fontId="2" fillId="0" borderId="0" xfId="1" applyNumberFormat="1" applyFont="1" applyFill="1" applyBorder="1"/>
    <xf numFmtId="2" fontId="4" fillId="0" borderId="0" xfId="1" applyNumberFormat="1" applyFont="1" applyFill="1" applyBorder="1"/>
    <xf numFmtId="2" fontId="5" fillId="0" borderId="0" xfId="1" applyNumberFormat="1" applyFont="1" applyFill="1" applyBorder="1"/>
    <xf numFmtId="1" fontId="15" fillId="0" borderId="0" xfId="5" applyNumberFormat="1" applyFont="1" applyFill="1" applyBorder="1"/>
    <xf numFmtId="2" fontId="2" fillId="0" borderId="0" xfId="12" quotePrefix="1" applyNumberFormat="1" applyFont="1" applyFill="1" applyBorder="1" applyAlignment="1">
      <alignment horizontal="left"/>
    </xf>
    <xf numFmtId="2" fontId="2" fillId="0" borderId="0" xfId="5" quotePrefix="1" applyNumberFormat="1" applyFont="1" applyFill="1" applyBorder="1" applyAlignment="1">
      <alignment horizontal="left"/>
    </xf>
    <xf numFmtId="2" fontId="9" fillId="0" borderId="0" xfId="4" quotePrefix="1" applyNumberFormat="1" applyFont="1" applyBorder="1" applyAlignment="1" applyProtection="1">
      <alignment horizontal="center"/>
    </xf>
    <xf numFmtId="168" fontId="10" fillId="0" borderId="0" xfId="5" applyNumberFormat="1" applyFont="1" applyBorder="1" applyAlignment="1">
      <alignment horizontal="left" vertical="center" wrapText="1"/>
    </xf>
    <xf numFmtId="168" fontId="10" fillId="0" borderId="0" xfId="5" applyNumberFormat="1" applyFont="1" applyBorder="1" applyAlignment="1">
      <alignment horizontal="left"/>
    </xf>
    <xf numFmtId="172" fontId="2" fillId="0" borderId="0" xfId="11" applyNumberFormat="1" applyFont="1" applyFill="1" applyBorder="1" applyAlignment="1">
      <alignment vertical="center"/>
    </xf>
    <xf numFmtId="167" fontId="6" fillId="0" borderId="0" xfId="5" applyNumberFormat="1" applyFont="1" applyFill="1" applyBorder="1" applyAlignment="1">
      <alignment horizontal="center" vertical="center"/>
    </xf>
    <xf numFmtId="172" fontId="2" fillId="0" borderId="40" xfId="11" applyNumberFormat="1" applyFont="1" applyFill="1" applyBorder="1" applyAlignment="1">
      <alignment horizontal="right" vertical="center"/>
    </xf>
    <xf numFmtId="172" fontId="2" fillId="0" borderId="41" xfId="11" applyNumberFormat="1" applyFont="1" applyFill="1" applyBorder="1" applyAlignment="1">
      <alignment horizontal="right" vertical="center"/>
    </xf>
    <xf numFmtId="172" fontId="2" fillId="0" borderId="42" xfId="11" applyNumberFormat="1" applyFont="1" applyFill="1" applyBorder="1" applyAlignment="1">
      <alignment horizontal="right" vertical="center"/>
    </xf>
    <xf numFmtId="172" fontId="2" fillId="0" borderId="43" xfId="11" applyNumberFormat="1" applyFont="1" applyFill="1" applyBorder="1" applyAlignment="1">
      <alignment horizontal="right" vertical="center"/>
    </xf>
    <xf numFmtId="172" fontId="2" fillId="0" borderId="44" xfId="11" applyNumberFormat="1" applyFont="1" applyFill="1" applyBorder="1" applyAlignment="1">
      <alignment horizontal="right" vertical="center"/>
    </xf>
    <xf numFmtId="172" fontId="2" fillId="0" borderId="45" xfId="11" applyNumberFormat="1" applyFont="1" applyFill="1" applyBorder="1" applyAlignment="1">
      <alignment horizontal="right" vertical="center"/>
    </xf>
    <xf numFmtId="167" fontId="6" fillId="0" borderId="34" xfId="1" applyNumberFormat="1" applyFont="1" applyFill="1" applyBorder="1" applyAlignment="1">
      <alignment horizontal="center" vertical="center"/>
    </xf>
    <xf numFmtId="167" fontId="6" fillId="0" borderId="3" xfId="1" applyNumberFormat="1" applyFont="1" applyFill="1" applyBorder="1" applyAlignment="1">
      <alignment horizontal="center" vertical="center"/>
    </xf>
    <xf numFmtId="172" fontId="19" fillId="0" borderId="0" xfId="11" applyNumberFormat="1" applyFont="1" applyFill="1" applyBorder="1" applyAlignment="1" applyProtection="1">
      <alignment horizontal="right" vertical="center"/>
      <protection locked="0"/>
    </xf>
    <xf numFmtId="172" fontId="6" fillId="0" borderId="0" xfId="11" applyNumberFormat="1" applyFont="1" applyFill="1" applyBorder="1" applyAlignment="1">
      <alignment vertical="center"/>
    </xf>
    <xf numFmtId="2" fontId="20" fillId="0" borderId="0" xfId="10" applyNumberFormat="1" applyFont="1" applyFill="1" applyBorder="1" applyAlignment="1" applyProtection="1">
      <alignment horizontal="center" vertical="top" wrapText="1"/>
      <protection locked="0"/>
    </xf>
    <xf numFmtId="2" fontId="17" fillId="0" borderId="0" xfId="10" applyNumberFormat="1" applyFont="1" applyFill="1" applyBorder="1" applyAlignment="1" applyProtection="1">
      <alignment horizontal="center" vertical="top" wrapText="1"/>
      <protection locked="0"/>
    </xf>
    <xf numFmtId="2" fontId="2" fillId="0" borderId="0" xfId="9" applyNumberFormat="1" applyFont="1" applyFill="1" applyBorder="1" applyAlignment="1">
      <alignment horizontal="center" vertical="top" wrapText="1"/>
    </xf>
    <xf numFmtId="2" fontId="18" fillId="0" borderId="28" xfId="10" applyNumberFormat="1" applyFont="1" applyFill="1" applyBorder="1" applyAlignment="1" applyProtection="1">
      <alignment horizontal="center" wrapText="1"/>
      <protection locked="0"/>
    </xf>
    <xf numFmtId="2" fontId="18" fillId="0" borderId="2" xfId="10" applyNumberFormat="1" applyFont="1" applyFill="1" applyBorder="1" applyAlignment="1" applyProtection="1">
      <alignment horizontal="center" wrapText="1"/>
      <protection locked="0"/>
    </xf>
    <xf numFmtId="1" fontId="11" fillId="0" borderId="0" xfId="9" applyNumberFormat="1" applyFont="1" applyFill="1" applyBorder="1" applyAlignment="1">
      <alignment horizontal="center" wrapText="1"/>
    </xf>
    <xf numFmtId="2" fontId="17" fillId="0" borderId="2" xfId="10" applyNumberFormat="1" applyFont="1" applyFill="1" applyBorder="1" applyAlignment="1" applyProtection="1">
      <alignment horizontal="center" wrapText="1"/>
      <protection locked="0"/>
    </xf>
    <xf numFmtId="2" fontId="10" fillId="0" borderId="2" xfId="9" applyNumberFormat="1" applyFont="1" applyFill="1" applyBorder="1" applyAlignment="1">
      <alignment horizontal="center" wrapText="1"/>
    </xf>
    <xf numFmtId="2" fontId="2" fillId="0" borderId="0" xfId="9" applyNumberFormat="1" applyFont="1" applyFill="1" applyBorder="1" applyAlignment="1">
      <alignment horizontal="center" wrapText="1"/>
    </xf>
    <xf numFmtId="2" fontId="23" fillId="0" borderId="0" xfId="10" applyNumberFormat="1" applyFont="1" applyFill="1" applyBorder="1" applyAlignment="1" applyProtection="1">
      <alignment horizontal="left" vertical="center" wrapText="1"/>
      <protection locked="0"/>
    </xf>
    <xf numFmtId="2" fontId="22" fillId="0" borderId="0" xfId="10" applyNumberFormat="1" applyFont="1" applyFill="1" applyBorder="1" applyAlignment="1" applyProtection="1">
      <alignment horizontal="left" vertical="center" wrapText="1"/>
      <protection locked="0"/>
    </xf>
    <xf numFmtId="2" fontId="25" fillId="0" borderId="0" xfId="5" applyNumberFormat="1" applyFont="1" applyFill="1" applyBorder="1" applyAlignment="1">
      <alignment vertical="center"/>
    </xf>
    <xf numFmtId="2" fontId="22" fillId="0" borderId="0" xfId="10" applyNumberFormat="1" applyFont="1" applyFill="1" applyBorder="1" applyAlignment="1" applyProtection="1">
      <alignment horizontal="right" vertical="center"/>
    </xf>
    <xf numFmtId="2" fontId="23" fillId="0" borderId="0" xfId="5" quotePrefix="1" applyNumberFormat="1" applyFont="1" applyFill="1" applyBorder="1" applyAlignment="1" applyProtection="1">
      <alignment horizontal="left" vertical="center"/>
      <protection locked="0"/>
    </xf>
    <xf numFmtId="164" fontId="22" fillId="0" borderId="0" xfId="10" applyNumberFormat="1" applyFont="1" applyFill="1" applyBorder="1" applyAlignment="1" applyProtection="1">
      <alignment horizontal="right" vertical="center"/>
    </xf>
    <xf numFmtId="164" fontId="23" fillId="0" borderId="0" xfId="10" applyNumberFormat="1" applyFont="1" applyFill="1" applyBorder="1" applyAlignment="1" applyProtection="1">
      <alignment horizontal="left" vertical="center" wrapText="1"/>
      <protection locked="0"/>
    </xf>
    <xf numFmtId="164" fontId="22" fillId="0" borderId="0" xfId="10" applyNumberFormat="1" applyFont="1" applyFill="1" applyBorder="1" applyAlignment="1" applyProtection="1">
      <alignment horizontal="left" vertical="center" wrapText="1"/>
      <protection locked="0"/>
    </xf>
    <xf numFmtId="1" fontId="17" fillId="0" borderId="30" xfId="10" applyNumberFormat="1" applyFont="1" applyFill="1" applyBorder="1" applyAlignment="1" applyProtection="1">
      <alignment horizontal="center" wrapText="1"/>
      <protection locked="0"/>
    </xf>
    <xf numFmtId="164" fontId="17" fillId="0" borderId="29" xfId="10" applyNumberFormat="1" applyFont="1" applyFill="1" applyBorder="1" applyAlignment="1" applyProtection="1">
      <alignment horizontal="center" wrapText="1"/>
      <protection locked="0"/>
    </xf>
    <xf numFmtId="1" fontId="17" fillId="0" borderId="29" xfId="10" applyNumberFormat="1" applyFont="1" applyFill="1" applyBorder="1" applyAlignment="1" applyProtection="1">
      <alignment horizontal="center" wrapText="1"/>
      <protection locked="0"/>
    </xf>
    <xf numFmtId="164" fontId="17" fillId="0" borderId="28" xfId="10" applyNumberFormat="1" applyFont="1" applyFill="1" applyBorder="1" applyAlignment="1" applyProtection="1">
      <alignment horizontal="center" vertical="top" wrapText="1"/>
      <protection locked="0"/>
    </xf>
    <xf numFmtId="1" fontId="20" fillId="0" borderId="28" xfId="10" applyNumberFormat="1" applyFont="1" applyFill="1" applyBorder="1" applyAlignment="1" applyProtection="1">
      <alignment horizontal="center" vertical="top" wrapText="1"/>
      <protection locked="0"/>
    </xf>
    <xf numFmtId="164" fontId="20" fillId="0" borderId="28" xfId="10" applyNumberFormat="1" applyFont="1" applyFill="1" applyBorder="1" applyAlignment="1" applyProtection="1">
      <alignment horizontal="center" vertical="top" wrapText="1"/>
      <protection locked="0"/>
    </xf>
    <xf numFmtId="1" fontId="20" fillId="0" borderId="2" xfId="10" applyNumberFormat="1" applyFont="1" applyFill="1" applyBorder="1" applyAlignment="1" applyProtection="1">
      <alignment horizontal="center" vertical="center" wrapText="1"/>
      <protection locked="0"/>
    </xf>
    <xf numFmtId="1" fontId="20" fillId="0" borderId="28" xfId="10" applyNumberFormat="1" applyFont="1" applyFill="1" applyBorder="1" applyAlignment="1" applyProtection="1">
      <alignment horizontal="center" vertical="center" wrapText="1"/>
      <protection locked="0"/>
    </xf>
    <xf numFmtId="1" fontId="20" fillId="0" borderId="25" xfId="10" applyNumberFormat="1" applyFont="1" applyFill="1" applyBorder="1" applyAlignment="1" applyProtection="1">
      <alignment horizontal="center" vertical="top" wrapText="1"/>
      <protection locked="0"/>
    </xf>
    <xf numFmtId="164" fontId="20" fillId="0" borderId="25" xfId="10" applyNumberFormat="1" applyFont="1" applyFill="1" applyBorder="1" applyAlignment="1" applyProtection="1">
      <alignment horizontal="center" vertical="top" wrapText="1"/>
      <protection locked="0"/>
    </xf>
    <xf numFmtId="1" fontId="20" fillId="0" borderId="25" xfId="10" applyNumberFormat="1" applyFont="1" applyFill="1" applyBorder="1" applyAlignment="1" applyProtection="1">
      <alignment horizontal="center" vertical="center" wrapText="1"/>
      <protection locked="0"/>
    </xf>
    <xf numFmtId="164" fontId="2" fillId="0" borderId="10" xfId="8" applyNumberFormat="1" applyFont="1" applyFill="1" applyBorder="1" applyAlignment="1">
      <alignment vertical="center"/>
    </xf>
    <xf numFmtId="164" fontId="2" fillId="0" borderId="9" xfId="8" applyNumberFormat="1" applyFont="1" applyFill="1" applyBorder="1" applyAlignment="1">
      <alignment vertical="center"/>
    </xf>
    <xf numFmtId="164" fontId="2" fillId="0" borderId="7" xfId="8" applyNumberFormat="1" applyFont="1" applyFill="1" applyBorder="1" applyAlignment="1">
      <alignment vertical="center"/>
    </xf>
    <xf numFmtId="164" fontId="2" fillId="0" borderId="6" xfId="8" applyNumberFormat="1" applyFont="1" applyFill="1" applyBorder="1" applyAlignment="1">
      <alignment vertical="center"/>
    </xf>
    <xf numFmtId="164" fontId="2" fillId="0" borderId="14" xfId="8" applyNumberFormat="1" applyFont="1" applyFill="1" applyBorder="1" applyAlignment="1">
      <alignment vertical="center"/>
    </xf>
    <xf numFmtId="164" fontId="2" fillId="0" borderId="13" xfId="8" applyNumberFormat="1" applyFont="1" applyFill="1" applyBorder="1" applyAlignment="1">
      <alignment vertical="center"/>
    </xf>
    <xf numFmtId="166" fontId="2" fillId="0" borderId="9" xfId="8" applyNumberFormat="1" applyFont="1" applyFill="1" applyBorder="1" applyAlignment="1">
      <alignment horizontal="right" vertical="center"/>
    </xf>
    <xf numFmtId="166" fontId="2" fillId="0" borderId="8" xfId="8" applyNumberFormat="1" applyFont="1" applyFill="1" applyBorder="1" applyAlignment="1">
      <alignment horizontal="right" vertical="center"/>
    </xf>
    <xf numFmtId="166" fontId="2" fillId="0" borderId="6" xfId="8" applyNumberFormat="1" applyFont="1" applyFill="1" applyBorder="1" applyAlignment="1">
      <alignment horizontal="right" vertical="center"/>
    </xf>
    <xf numFmtId="166" fontId="2" fillId="0" borderId="5" xfId="8" applyNumberFormat="1" applyFont="1" applyFill="1" applyBorder="1" applyAlignment="1">
      <alignment horizontal="right" vertical="center"/>
    </xf>
    <xf numFmtId="166" fontId="2" fillId="0" borderId="13" xfId="8" applyNumberFormat="1" applyFont="1" applyFill="1" applyBorder="1" applyAlignment="1">
      <alignment horizontal="right" vertical="center"/>
    </xf>
    <xf numFmtId="166" fontId="2" fillId="0" borderId="12" xfId="8" applyNumberFormat="1" applyFont="1" applyFill="1" applyBorder="1" applyAlignment="1">
      <alignment horizontal="right" vertical="center"/>
    </xf>
    <xf numFmtId="0" fontId="9" fillId="0" borderId="0" xfId="4" applyFont="1" applyAlignment="1" applyProtection="1">
      <alignment horizontal="right"/>
    </xf>
    <xf numFmtId="1" fontId="9" fillId="0" borderId="0" xfId="4" applyNumberFormat="1" applyFont="1" applyFill="1" applyBorder="1" applyAlignment="1" applyProtection="1">
      <alignment horizontal="center"/>
    </xf>
    <xf numFmtId="0" fontId="9" fillId="0" borderId="0" xfId="4" applyFont="1" applyAlignment="1" applyProtection="1">
      <alignment horizontal="left" wrapText="1"/>
    </xf>
    <xf numFmtId="0" fontId="0" fillId="0" borderId="0" xfId="0"/>
    <xf numFmtId="1" fontId="23" fillId="0" borderId="0" xfId="13" applyNumberFormat="1" applyFont="1" applyFill="1" applyBorder="1" applyAlignment="1" applyProtection="1">
      <alignment horizontal="right" vertical="center"/>
      <protection locked="0"/>
    </xf>
    <xf numFmtId="1" fontId="2" fillId="0" borderId="0" xfId="2" applyNumberFormat="1" applyFont="1" applyFill="1" applyBorder="1" applyAlignment="1">
      <alignment vertical="center"/>
    </xf>
    <xf numFmtId="168" fontId="10" fillId="0" borderId="0" xfId="5" applyNumberFormat="1" applyFont="1" applyBorder="1" applyAlignment="1">
      <alignment vertical="center"/>
    </xf>
    <xf numFmtId="1" fontId="36" fillId="0" borderId="0" xfId="1" applyNumberFormat="1" applyFont="1" applyFill="1" applyBorder="1"/>
    <xf numFmtId="1" fontId="36" fillId="0" borderId="0" xfId="5" applyNumberFormat="1" applyFont="1" applyFill="1" applyBorder="1"/>
    <xf numFmtId="1" fontId="35" fillId="0" borderId="0" xfId="1" applyNumberFormat="1" applyFont="1" applyFill="1" applyBorder="1"/>
    <xf numFmtId="1" fontId="35" fillId="0" borderId="36" xfId="5" applyNumberFormat="1" applyFont="1" applyFill="1" applyBorder="1"/>
    <xf numFmtId="1" fontId="35" fillId="0" borderId="0" xfId="5" applyNumberFormat="1" applyFont="1" applyFill="1" applyBorder="1"/>
    <xf numFmtId="1" fontId="34" fillId="0" borderId="0" xfId="1" applyNumberFormat="1" applyFont="1" applyFill="1" applyBorder="1"/>
    <xf numFmtId="1" fontId="34" fillId="0" borderId="0" xfId="5" applyNumberFormat="1" applyFont="1" applyFill="1" applyBorder="1"/>
    <xf numFmtId="1" fontId="33" fillId="0" borderId="0" xfId="1" applyNumberFormat="1" applyFont="1" applyFill="1" applyBorder="1"/>
    <xf numFmtId="1" fontId="33" fillId="0" borderId="36" xfId="5" applyNumberFormat="1" applyFont="1" applyFill="1" applyBorder="1"/>
    <xf numFmtId="1" fontId="33" fillId="0" borderId="0" xfId="5" applyNumberFormat="1" applyFont="1" applyFill="1" applyBorder="1"/>
    <xf numFmtId="173" fontId="10" fillId="0" borderId="0" xfId="11" applyNumberFormat="1" applyFont="1" applyFill="1" applyBorder="1" applyAlignment="1">
      <alignment horizontal="right" vertical="center"/>
    </xf>
    <xf numFmtId="173" fontId="2" fillId="0" borderId="0" xfId="11" applyNumberFormat="1" applyFont="1" applyFill="1" applyBorder="1" applyAlignment="1">
      <alignment horizontal="right" vertical="center"/>
    </xf>
    <xf numFmtId="2" fontId="6" fillId="0" borderId="0" xfId="1" applyNumberFormat="1" applyFont="1" applyFill="1" applyBorder="1" applyAlignment="1">
      <alignment vertical="center"/>
    </xf>
    <xf numFmtId="2" fontId="10" fillId="0" borderId="0" xfId="1" applyNumberFormat="1" applyFont="1" applyFill="1" applyBorder="1" applyAlignment="1">
      <alignment vertical="center"/>
    </xf>
    <xf numFmtId="173" fontId="6" fillId="0" borderId="0" xfId="11" applyNumberFormat="1" applyFont="1" applyFill="1" applyBorder="1" applyAlignment="1">
      <alignment horizontal="right" vertical="center"/>
    </xf>
    <xf numFmtId="173" fontId="19" fillId="0" borderId="0" xfId="11" applyNumberFormat="1" applyFont="1" applyFill="1" applyBorder="1" applyAlignment="1" applyProtection="1">
      <alignment horizontal="right" vertical="center"/>
      <protection locked="0"/>
    </xf>
    <xf numFmtId="170" fontId="2" fillId="0" borderId="0" xfId="11" applyNumberFormat="1" applyFont="1" applyFill="1" applyBorder="1" applyAlignment="1">
      <alignment horizontal="right" vertical="center"/>
    </xf>
    <xf numFmtId="170" fontId="10" fillId="0" borderId="0" xfId="11" applyNumberFormat="1" applyFont="1" applyFill="1" applyBorder="1" applyAlignment="1">
      <alignment horizontal="right" vertical="center"/>
    </xf>
    <xf numFmtId="170" fontId="6" fillId="0" borderId="0" xfId="11" applyNumberFormat="1" applyFont="1" applyFill="1" applyBorder="1" applyAlignment="1">
      <alignment horizontal="right" vertical="center"/>
    </xf>
    <xf numFmtId="169" fontId="20" fillId="0" borderId="0" xfId="6" applyNumberFormat="1" applyFont="1" applyFill="1" applyBorder="1" applyAlignment="1" applyProtection="1">
      <alignment horizontal="center" vertical="top" wrapText="1"/>
      <protection locked="0"/>
    </xf>
    <xf numFmtId="170" fontId="23" fillId="0" borderId="0" xfId="5" quotePrefix="1" applyNumberFormat="1" applyFont="1" applyFill="1" applyBorder="1" applyAlignment="1" applyProtection="1">
      <alignment horizontal="left" vertical="center"/>
      <protection locked="0"/>
    </xf>
    <xf numFmtId="170" fontId="22" fillId="0" borderId="0" xfId="10" applyNumberFormat="1" applyFont="1" applyFill="1" applyBorder="1" applyAlignment="1" applyProtection="1">
      <alignment horizontal="right" vertical="center"/>
    </xf>
    <xf numFmtId="1" fontId="23" fillId="0" borderId="0" xfId="10" applyNumberFormat="1" applyFont="1" applyFill="1" applyBorder="1" applyAlignment="1" applyProtection="1">
      <alignment horizontal="right" vertical="center"/>
      <protection locked="0"/>
    </xf>
    <xf numFmtId="170" fontId="17" fillId="0" borderId="0" xfId="2" applyNumberFormat="1" applyFont="1" applyFill="1" applyBorder="1" applyAlignment="1" applyProtection="1">
      <alignment horizontal="center" vertical="center"/>
      <protection locked="0"/>
    </xf>
    <xf numFmtId="170" fontId="20" fillId="0" borderId="0" xfId="2" applyNumberFormat="1" applyFont="1" applyFill="1" applyBorder="1" applyAlignment="1" applyProtection="1">
      <alignment horizontal="right" vertical="center"/>
      <protection locked="0"/>
    </xf>
    <xf numFmtId="170" fontId="20" fillId="0" borderId="26" xfId="6" applyNumberFormat="1" applyFont="1" applyBorder="1" applyAlignment="1" applyProtection="1">
      <alignment horizontal="centerContinuous" vertical="top" wrapText="1"/>
      <protection locked="0"/>
    </xf>
    <xf numFmtId="170" fontId="20" fillId="0" borderId="26" xfId="6" applyNumberFormat="1" applyFont="1" applyBorder="1" applyAlignment="1" applyProtection="1">
      <alignment horizontal="center" vertical="top" wrapText="1"/>
      <protection locked="0"/>
    </xf>
    <xf numFmtId="0" fontId="1" fillId="0" borderId="0" xfId="6"/>
    <xf numFmtId="1" fontId="23" fillId="0" borderId="0" xfId="10" applyNumberFormat="1" applyFont="1" applyFill="1" applyBorder="1" applyAlignment="1" applyProtection="1">
      <alignment horizontal="left" vertical="center"/>
      <protection locked="0"/>
    </xf>
    <xf numFmtId="1" fontId="25" fillId="0" borderId="0" xfId="5" applyNumberFormat="1" applyFont="1" applyFill="1" applyBorder="1" applyAlignment="1">
      <alignment vertical="center"/>
    </xf>
    <xf numFmtId="1" fontId="22" fillId="0" borderId="0" xfId="10" applyNumberFormat="1" applyFont="1" applyFill="1" applyBorder="1" applyAlignment="1" applyProtection="1">
      <alignment horizontal="left" vertical="center"/>
      <protection locked="0"/>
    </xf>
    <xf numFmtId="1" fontId="21" fillId="0" borderId="0" xfId="5" applyNumberFormat="1" applyFont="1" applyFill="1" applyBorder="1" applyAlignment="1">
      <alignment vertical="center"/>
    </xf>
    <xf numFmtId="1" fontId="6" fillId="0" borderId="0" xfId="1" applyNumberFormat="1" applyFont="1" applyFill="1" applyBorder="1" applyAlignment="1">
      <alignment vertical="center"/>
    </xf>
    <xf numFmtId="1" fontId="2" fillId="0" borderId="0" xfId="1" applyNumberFormat="1" applyFont="1" applyFill="1" applyBorder="1" applyAlignment="1">
      <alignment vertical="center"/>
    </xf>
    <xf numFmtId="1" fontId="2" fillId="0" borderId="0" xfId="5" applyNumberFormat="1" applyFont="1" applyFill="1" applyBorder="1" applyAlignment="1">
      <alignment vertical="center"/>
    </xf>
    <xf numFmtId="1" fontId="2" fillId="0" borderId="0" xfId="5" applyNumberFormat="1" applyFont="1" applyFill="1" applyBorder="1"/>
    <xf numFmtId="1" fontId="10" fillId="0" borderId="0" xfId="1" applyNumberFormat="1" applyFont="1" applyFill="1" applyBorder="1" applyAlignment="1">
      <alignment vertical="center"/>
    </xf>
    <xf numFmtId="1" fontId="10" fillId="0" borderId="0" xfId="5" applyNumberFormat="1" applyFont="1" applyFill="1" applyBorder="1" applyAlignment="1">
      <alignment vertical="center"/>
    </xf>
    <xf numFmtId="1" fontId="10" fillId="0" borderId="11" xfId="5" applyNumberFormat="1" applyFont="1" applyFill="1" applyBorder="1" applyAlignment="1">
      <alignment vertical="center"/>
    </xf>
    <xf numFmtId="1" fontId="10" fillId="0" borderId="0" xfId="5" applyNumberFormat="1" applyFont="1" applyFill="1" applyBorder="1" applyAlignment="1">
      <alignment horizontal="left" vertical="center" wrapText="1"/>
    </xf>
    <xf numFmtId="1" fontId="2" fillId="0" borderId="11" xfId="5" applyNumberFormat="1" applyFont="1" applyFill="1" applyBorder="1" applyAlignment="1">
      <alignment vertical="center"/>
    </xf>
    <xf numFmtId="1" fontId="23" fillId="0" borderId="0" xfId="13" applyNumberFormat="1" applyFont="1" applyAlignment="1" applyProtection="1">
      <alignment horizontal="right" vertical="center"/>
      <protection locked="0"/>
    </xf>
    <xf numFmtId="1" fontId="32" fillId="0" borderId="0" xfId="5" applyNumberFormat="1" applyFont="1" applyFill="1" applyBorder="1" applyAlignment="1">
      <alignment vertical="center"/>
    </xf>
    <xf numFmtId="1" fontId="25" fillId="0" borderId="0" xfId="1" applyNumberFormat="1" applyFont="1" applyFill="1" applyBorder="1" applyAlignment="1">
      <alignment horizontal="center" vertical="center"/>
    </xf>
    <xf numFmtId="1" fontId="2" fillId="0" borderId="0" xfId="1" applyNumberFormat="1" applyFont="1" applyFill="1" applyBorder="1" applyAlignment="1">
      <alignment horizontal="center" vertical="center"/>
    </xf>
    <xf numFmtId="1" fontId="23" fillId="0" borderId="0" xfId="10" applyNumberFormat="1" applyFont="1" applyFill="1" applyBorder="1" applyAlignment="1" applyProtection="1">
      <alignment horizontal="center" vertical="center" wrapText="1"/>
      <protection locked="0"/>
    </xf>
    <xf numFmtId="1" fontId="22" fillId="0" borderId="0" xfId="10" applyNumberFormat="1" applyFont="1" applyFill="1" applyBorder="1" applyAlignment="1" applyProtection="1">
      <alignment horizontal="center" vertical="center" wrapText="1"/>
      <protection locked="0"/>
    </xf>
    <xf numFmtId="1" fontId="23" fillId="0" borderId="0" xfId="5" quotePrefix="1" applyNumberFormat="1" applyFont="1" applyFill="1" applyBorder="1" applyAlignment="1" applyProtection="1">
      <alignment horizontal="left" vertical="center"/>
      <protection locked="0"/>
    </xf>
    <xf numFmtId="1" fontId="22" fillId="0" borderId="0" xfId="10" applyNumberFormat="1" applyFont="1" applyFill="1" applyBorder="1" applyAlignment="1" applyProtection="1">
      <alignment horizontal="right" vertical="center"/>
    </xf>
    <xf numFmtId="1" fontId="23" fillId="0" borderId="0" xfId="10" applyNumberFormat="1" applyFont="1" applyFill="1" applyBorder="1" applyAlignment="1" applyProtection="1">
      <alignment horizontal="left" vertical="center" wrapText="1"/>
      <protection locked="0"/>
    </xf>
    <xf numFmtId="1" fontId="17" fillId="0" borderId="0" xfId="2" applyNumberFormat="1" applyFont="1" applyFill="1" applyBorder="1" applyAlignment="1" applyProtection="1">
      <alignment horizontal="center" vertical="center"/>
      <protection locked="0"/>
    </xf>
    <xf numFmtId="1" fontId="17" fillId="0" borderId="0" xfId="2" applyNumberFormat="1" applyFont="1" applyFill="1" applyBorder="1" applyAlignment="1" applyProtection="1">
      <alignment horizontal="left" vertical="center"/>
      <protection locked="0"/>
    </xf>
    <xf numFmtId="1" fontId="20" fillId="0" borderId="0" xfId="2" applyNumberFormat="1" applyFont="1" applyFill="1" applyBorder="1" applyAlignment="1" applyProtection="1">
      <alignment horizontal="right" vertical="center"/>
      <protection locked="0"/>
    </xf>
    <xf numFmtId="1" fontId="6" fillId="0" borderId="11" xfId="2" applyNumberFormat="1" applyFont="1" applyFill="1" applyBorder="1" applyAlignment="1">
      <alignment vertical="center"/>
    </xf>
    <xf numFmtId="167" fontId="6" fillId="0" borderId="4" xfId="1" applyNumberFormat="1" applyFont="1" applyFill="1" applyBorder="1" applyAlignment="1">
      <alignment horizontal="center" vertical="center"/>
    </xf>
    <xf numFmtId="164" fontId="2" fillId="0" borderId="9" xfId="8" applyNumberFormat="1" applyFont="1" applyFill="1" applyBorder="1" applyAlignment="1">
      <alignment horizontal="right" vertical="center"/>
    </xf>
    <xf numFmtId="1" fontId="6" fillId="0" borderId="0" xfId="2" applyNumberFormat="1" applyFont="1" applyFill="1" applyBorder="1" applyAlignment="1">
      <alignment vertical="center"/>
    </xf>
    <xf numFmtId="167" fontId="6" fillId="0" borderId="3" xfId="3" applyNumberFormat="1" applyFont="1" applyFill="1" applyBorder="1" applyAlignment="1">
      <alignment horizontal="center" vertical="center"/>
    </xf>
    <xf numFmtId="164" fontId="2" fillId="0" borderId="6" xfId="8" applyNumberFormat="1" applyFont="1" applyFill="1" applyBorder="1" applyAlignment="1">
      <alignment horizontal="right" vertical="center"/>
    </xf>
    <xf numFmtId="167" fontId="19" fillId="0" borderId="3" xfId="2" applyNumberFormat="1" applyFont="1" applyFill="1" applyBorder="1" applyAlignment="1" applyProtection="1">
      <alignment horizontal="center" vertical="center"/>
      <protection locked="0"/>
    </xf>
    <xf numFmtId="167" fontId="6" fillId="0" borderId="3" xfId="2" applyNumberFormat="1" applyFont="1" applyFill="1" applyBorder="1" applyAlignment="1">
      <alignment horizontal="center" vertical="center"/>
    </xf>
    <xf numFmtId="164" fontId="2" fillId="0" borderId="13" xfId="8" applyNumberFormat="1" applyFont="1" applyFill="1" applyBorder="1" applyAlignment="1">
      <alignment horizontal="right" vertical="center"/>
    </xf>
    <xf numFmtId="168" fontId="12" fillId="0" borderId="0" xfId="5" quotePrefix="1" applyNumberFormat="1" applyFont="1" applyBorder="1" applyAlignment="1">
      <alignment horizontal="left" vertical="center"/>
    </xf>
    <xf numFmtId="170" fontId="12" fillId="0" borderId="0" xfId="5" quotePrefix="1" applyNumberFormat="1" applyFont="1" applyBorder="1" applyAlignment="1">
      <alignment horizontal="left" vertical="center"/>
    </xf>
    <xf numFmtId="165" fontId="7" fillId="0" borderId="0" xfId="5" applyFont="1" applyAlignment="1">
      <alignment horizontal="justify"/>
    </xf>
    <xf numFmtId="171" fontId="20" fillId="0" borderId="26" xfId="6" applyNumberFormat="1" applyFont="1" applyBorder="1" applyAlignment="1" applyProtection="1">
      <alignment horizontal="center" vertical="top" wrapText="1"/>
      <protection locked="0"/>
    </xf>
    <xf numFmtId="169" fontId="20" fillId="0" borderId="25" xfId="6" applyNumberFormat="1" applyFont="1" applyBorder="1" applyAlignment="1" applyProtection="1">
      <alignment horizontal="centerContinuous" vertical="top" wrapText="1"/>
      <protection locked="0"/>
    </xf>
    <xf numFmtId="170" fontId="2" fillId="0" borderId="0" xfId="1" applyNumberFormat="1" applyFont="1" applyFill="1" applyBorder="1"/>
    <xf numFmtId="169" fontId="20" fillId="0" borderId="26" xfId="6" applyNumberFormat="1" applyFont="1" applyBorder="1" applyAlignment="1" applyProtection="1">
      <alignment horizontal="center" vertical="top" wrapText="1"/>
      <protection locked="0"/>
    </xf>
    <xf numFmtId="170" fontId="2" fillId="0" borderId="10" xfId="11" applyNumberFormat="1" applyFont="1" applyFill="1" applyBorder="1" applyAlignment="1">
      <alignment horizontal="right" vertical="center"/>
    </xf>
    <xf numFmtId="170" fontId="2" fillId="0" borderId="9" xfId="11" applyNumberFormat="1" applyFont="1" applyFill="1" applyBorder="1" applyAlignment="1">
      <alignment horizontal="right" vertical="center"/>
    </xf>
    <xf numFmtId="170" fontId="2" fillId="0" borderId="8" xfId="11" applyNumberFormat="1" applyFont="1" applyFill="1" applyBorder="1" applyAlignment="1">
      <alignment horizontal="right" vertical="center"/>
    </xf>
    <xf numFmtId="170" fontId="2" fillId="0" borderId="7" xfId="11" applyNumberFormat="1" applyFont="1" applyFill="1" applyBorder="1" applyAlignment="1">
      <alignment horizontal="right" vertical="center"/>
    </xf>
    <xf numFmtId="170" fontId="2" fillId="0" borderId="6" xfId="11" applyNumberFormat="1" applyFont="1" applyFill="1" applyBorder="1" applyAlignment="1">
      <alignment horizontal="right" vertical="center"/>
    </xf>
    <xf numFmtId="170" fontId="2" fillId="0" borderId="5" xfId="11" applyNumberFormat="1" applyFont="1" applyFill="1" applyBorder="1" applyAlignment="1">
      <alignment horizontal="right" vertical="center"/>
    </xf>
    <xf numFmtId="170" fontId="10" fillId="0" borderId="10" xfId="11" applyNumberFormat="1" applyFont="1" applyFill="1" applyBorder="1" applyAlignment="1">
      <alignment horizontal="right" vertical="center"/>
    </xf>
    <xf numFmtId="170" fontId="10" fillId="0" borderId="9" xfId="11" applyNumberFormat="1" applyFont="1" applyFill="1" applyBorder="1" applyAlignment="1">
      <alignment horizontal="right" vertical="center"/>
    </xf>
    <xf numFmtId="170" fontId="10" fillId="0" borderId="8" xfId="11" applyNumberFormat="1" applyFont="1" applyFill="1" applyBorder="1" applyAlignment="1">
      <alignment horizontal="right" vertical="center"/>
    </xf>
    <xf numFmtId="170" fontId="10" fillId="0" borderId="7" xfId="11" applyNumberFormat="1" applyFont="1" applyFill="1" applyBorder="1" applyAlignment="1">
      <alignment horizontal="right" vertical="center"/>
    </xf>
    <xf numFmtId="170" fontId="10" fillId="0" borderId="6" xfId="11" applyNumberFormat="1" applyFont="1" applyFill="1" applyBorder="1" applyAlignment="1">
      <alignment horizontal="right" vertical="center"/>
    </xf>
    <xf numFmtId="170" fontId="10" fillId="0" borderId="5" xfId="11" applyNumberFormat="1" applyFont="1" applyFill="1" applyBorder="1" applyAlignment="1">
      <alignment horizontal="right" vertical="center"/>
    </xf>
    <xf numFmtId="1" fontId="2" fillId="0" borderId="36" xfId="5" applyNumberFormat="1" applyFont="1" applyFill="1" applyBorder="1"/>
    <xf numFmtId="1" fontId="41" fillId="0" borderId="0" xfId="1" applyNumberFormat="1" applyFont="1" applyFill="1" applyBorder="1"/>
    <xf numFmtId="1" fontId="17" fillId="0" borderId="0" xfId="10" applyNumberFormat="1" applyFont="1" applyFill="1" applyBorder="1" applyAlignment="1" applyProtection="1">
      <alignment horizontal="center" vertical="top" wrapText="1"/>
      <protection locked="0"/>
    </xf>
    <xf numFmtId="1" fontId="17" fillId="0" borderId="28" xfId="10" applyNumberFormat="1" applyFont="1" applyFill="1" applyBorder="1" applyAlignment="1" applyProtection="1">
      <alignment horizontal="center" vertical="top" wrapText="1"/>
      <protection locked="0"/>
    </xf>
    <xf numFmtId="1" fontId="17" fillId="0" borderId="2" xfId="10" applyNumberFormat="1" applyFont="1" applyFill="1" applyBorder="1" applyAlignment="1" applyProtection="1">
      <alignment horizontal="center" vertical="top" wrapText="1"/>
      <protection locked="0"/>
    </xf>
    <xf numFmtId="1" fontId="22" fillId="0" borderId="0" xfId="10" applyNumberFormat="1" applyFont="1" applyFill="1" applyBorder="1" applyAlignment="1" applyProtection="1">
      <alignment horizontal="left" vertical="center" wrapText="1"/>
      <protection locked="0"/>
    </xf>
    <xf numFmtId="1" fontId="17" fillId="0" borderId="2" xfId="10" applyNumberFormat="1" applyFont="1" applyFill="1" applyBorder="1" applyAlignment="1" applyProtection="1">
      <alignment horizontal="center" vertical="center" wrapText="1"/>
      <protection locked="0"/>
    </xf>
    <xf numFmtId="1" fontId="17" fillId="0" borderId="28" xfId="10" applyNumberFormat="1" applyFont="1" applyFill="1" applyBorder="1" applyAlignment="1" applyProtection="1">
      <alignment horizontal="center" vertical="center" wrapText="1"/>
      <protection locked="0"/>
    </xf>
    <xf numFmtId="0" fontId="9" fillId="0" borderId="0" xfId="4" applyFont="1" applyAlignment="1" applyProtection="1">
      <alignment horizontal="center" wrapText="1"/>
    </xf>
    <xf numFmtId="0" fontId="9" fillId="0" borderId="0" xfId="4" applyFont="1" applyAlignment="1" applyProtection="1">
      <alignment horizontal="center"/>
    </xf>
    <xf numFmtId="164" fontId="2" fillId="0" borderId="0" xfId="8" applyNumberFormat="1" applyFont="1" applyFill="1" applyBorder="1" applyAlignment="1">
      <alignment horizontal="right" vertical="center"/>
    </xf>
    <xf numFmtId="164" fontId="6" fillId="0" borderId="0" xfId="8" applyNumberFormat="1" applyFont="1" applyFill="1" applyBorder="1" applyAlignment="1">
      <alignment horizontal="right" vertical="center"/>
    </xf>
    <xf numFmtId="1" fontId="6" fillId="0" borderId="0" xfId="1" applyNumberFormat="1" applyFont="1" applyFill="1" applyBorder="1"/>
    <xf numFmtId="170" fontId="2" fillId="0" borderId="0" xfId="8" applyNumberFormat="1" applyFont="1" applyFill="1" applyBorder="1" applyAlignment="1">
      <alignment horizontal="right" vertical="center"/>
    </xf>
    <xf numFmtId="174" fontId="2" fillId="0" borderId="0" xfId="1" applyNumberFormat="1" applyFont="1" applyFill="1" applyBorder="1" applyAlignment="1">
      <alignment vertical="center"/>
    </xf>
    <xf numFmtId="170" fontId="6" fillId="0" borderId="0" xfId="8" applyNumberFormat="1" applyFont="1" applyFill="1" applyBorder="1" applyAlignment="1">
      <alignment horizontal="right" vertical="center"/>
    </xf>
    <xf numFmtId="174" fontId="6" fillId="0" borderId="0" xfId="1" applyNumberFormat="1" applyFont="1" applyFill="1" applyBorder="1" applyAlignment="1">
      <alignment vertical="center"/>
    </xf>
    <xf numFmtId="170" fontId="19" fillId="0" borderId="0" xfId="8" applyNumberFormat="1" applyFont="1" applyFill="1" applyBorder="1" applyAlignment="1" applyProtection="1">
      <alignment horizontal="right" vertical="center"/>
      <protection locked="0"/>
    </xf>
    <xf numFmtId="1" fontId="15" fillId="0" borderId="0" xfId="9" applyNumberFormat="1" applyFont="1" applyFill="1" applyBorder="1" applyAlignment="1">
      <alignment wrapText="1"/>
    </xf>
    <xf numFmtId="1" fontId="20" fillId="0" borderId="0" xfId="9" applyNumberFormat="1" applyFont="1" applyFill="1" applyBorder="1" applyAlignment="1" applyProtection="1">
      <alignment horizontal="center"/>
      <protection locked="0"/>
    </xf>
    <xf numFmtId="1" fontId="20" fillId="0" borderId="0" xfId="10" applyNumberFormat="1" applyFont="1" applyFill="1" applyBorder="1" applyAlignment="1" applyProtection="1">
      <alignment horizontal="center" vertical="center" wrapText="1"/>
      <protection locked="0"/>
    </xf>
    <xf numFmtId="164" fontId="20" fillId="0" borderId="0" xfId="10" applyNumberFormat="1" applyFont="1" applyFill="1" applyBorder="1" applyAlignment="1" applyProtection="1">
      <alignment horizontal="center" vertical="top" wrapText="1"/>
      <protection locked="0"/>
    </xf>
    <xf numFmtId="1" fontId="17" fillId="0" borderId="0" xfId="10" applyNumberFormat="1" applyFont="1" applyFill="1" applyBorder="1" applyAlignment="1" applyProtection="1">
      <alignment horizontal="center" vertical="center" wrapText="1"/>
      <protection locked="0"/>
    </xf>
    <xf numFmtId="164" fontId="17" fillId="0" borderId="0" xfId="10" applyNumberFormat="1" applyFont="1" applyFill="1" applyBorder="1" applyAlignment="1" applyProtection="1">
      <alignment horizontal="center" vertical="top" wrapText="1"/>
      <protection locked="0"/>
    </xf>
    <xf numFmtId="1" fontId="17" fillId="0" borderId="0" xfId="10" applyNumberFormat="1" applyFont="1" applyFill="1" applyBorder="1" applyAlignment="1" applyProtection="1">
      <alignment horizontal="center" wrapText="1"/>
      <protection locked="0"/>
    </xf>
    <xf numFmtId="164" fontId="17" fillId="0" borderId="0" xfId="10" applyNumberFormat="1" applyFont="1" applyFill="1" applyBorder="1" applyAlignment="1" applyProtection="1">
      <alignment horizontal="center" wrapText="1"/>
      <protection locked="0"/>
    </xf>
    <xf numFmtId="170" fontId="2" fillId="0" borderId="36" xfId="1" applyNumberFormat="1" applyFont="1" applyFill="1" applyBorder="1"/>
    <xf numFmtId="170" fontId="2" fillId="2" borderId="36" xfId="1" applyNumberFormat="1" applyFont="1" applyFill="1" applyBorder="1"/>
    <xf numFmtId="170" fontId="36" fillId="0" borderId="0" xfId="1" applyNumberFormat="1" applyFont="1" applyFill="1" applyBorder="1"/>
    <xf numFmtId="170" fontId="35" fillId="0" borderId="0" xfId="1" applyNumberFormat="1" applyFont="1" applyFill="1" applyBorder="1"/>
    <xf numFmtId="170" fontId="34" fillId="0" borderId="0" xfId="1" applyNumberFormat="1" applyFont="1" applyFill="1" applyBorder="1"/>
    <xf numFmtId="170" fontId="33" fillId="0" borderId="0" xfId="1" applyNumberFormat="1" applyFont="1" applyFill="1" applyBorder="1"/>
    <xf numFmtId="170" fontId="33" fillId="0" borderId="36" xfId="1" applyNumberFormat="1" applyFont="1" applyFill="1" applyBorder="1"/>
    <xf numFmtId="170" fontId="4" fillId="0" borderId="0" xfId="1" applyNumberFormat="1" applyFont="1" applyFill="1" applyBorder="1"/>
    <xf numFmtId="170" fontId="5" fillId="0" borderId="0" xfId="1" applyNumberFormat="1" applyFont="1" applyFill="1" applyBorder="1"/>
    <xf numFmtId="2" fontId="32" fillId="0" borderId="0" xfId="5" applyNumberFormat="1" applyFont="1" applyFill="1" applyBorder="1" applyAlignment="1">
      <alignment vertical="center"/>
    </xf>
    <xf numFmtId="170" fontId="19" fillId="0" borderId="0" xfId="11" applyNumberFormat="1" applyFont="1" applyFill="1" applyBorder="1" applyAlignment="1" applyProtection="1">
      <alignment horizontal="right" vertical="center"/>
      <protection locked="0"/>
    </xf>
    <xf numFmtId="170" fontId="20" fillId="0" borderId="0" xfId="6" applyNumberFormat="1" applyFont="1" applyFill="1" applyBorder="1" applyAlignment="1" applyProtection="1">
      <alignment horizontal="centerContinuous" vertical="top" wrapText="1"/>
      <protection locked="0"/>
    </xf>
    <xf numFmtId="170" fontId="20" fillId="0" borderId="0" xfId="6" applyNumberFormat="1" applyFont="1" applyFill="1" applyBorder="1" applyAlignment="1" applyProtection="1">
      <alignment horizontal="center" vertical="top" wrapText="1"/>
      <protection locked="0"/>
    </xf>
    <xf numFmtId="2" fontId="36" fillId="0" borderId="0" xfId="1" applyNumberFormat="1" applyFont="1" applyFill="1" applyBorder="1"/>
    <xf numFmtId="2" fontId="35" fillId="0" borderId="0" xfId="1" applyNumberFormat="1" applyFont="1" applyFill="1" applyBorder="1"/>
    <xf numFmtId="2" fontId="34" fillId="0" borderId="0" xfId="1" applyNumberFormat="1" applyFont="1" applyFill="1" applyBorder="1"/>
    <xf numFmtId="2" fontId="33" fillId="0" borderId="0" xfId="1" applyNumberFormat="1" applyFont="1" applyFill="1" applyBorder="1"/>
    <xf numFmtId="1" fontId="33" fillId="0" borderId="36" xfId="1" applyNumberFormat="1" applyFont="1" applyFill="1" applyBorder="1"/>
    <xf numFmtId="2" fontId="15" fillId="0" borderId="0" xfId="9" applyNumberFormat="1" applyFont="1" applyFill="1" applyBorder="1" applyAlignment="1">
      <alignment vertical="top"/>
    </xf>
    <xf numFmtId="2" fontId="2" fillId="0" borderId="0" xfId="9" applyNumberFormat="1" applyFont="1" applyFill="1" applyBorder="1" applyAlignment="1">
      <alignment wrapText="1"/>
    </xf>
    <xf numFmtId="2" fontId="2" fillId="0" borderId="0" xfId="9" applyNumberFormat="1" applyFont="1" applyFill="1" applyBorder="1" applyAlignment="1">
      <alignment vertical="center"/>
    </xf>
    <xf numFmtId="2" fontId="2" fillId="0" borderId="0" xfId="2" applyNumberFormat="1" applyFont="1" applyFill="1" applyBorder="1" applyAlignment="1">
      <alignment vertical="center"/>
    </xf>
    <xf numFmtId="2" fontId="21" fillId="0" borderId="0" xfId="5" applyNumberFormat="1" applyFont="1" applyFill="1" applyBorder="1" applyAlignment="1">
      <alignment vertical="center"/>
    </xf>
    <xf numFmtId="0" fontId="42" fillId="0" borderId="0" xfId="0" applyFont="1" applyAlignment="1">
      <alignment horizontal="left" vertical="top" wrapText="1"/>
    </xf>
    <xf numFmtId="0" fontId="42" fillId="0" borderId="0" xfId="0" applyFont="1" applyAlignment="1">
      <alignment horizontal="left" vertical="top"/>
    </xf>
    <xf numFmtId="0" fontId="0" fillId="0" borderId="0" xfId="0" applyAlignment="1">
      <alignment horizontal="center"/>
    </xf>
    <xf numFmtId="0" fontId="40" fillId="0" borderId="0" xfId="0" applyFont="1" applyAlignment="1">
      <alignment horizontal="center"/>
    </xf>
    <xf numFmtId="0" fontId="40" fillId="0" borderId="0" xfId="0" applyFont="1"/>
    <xf numFmtId="0" fontId="43" fillId="0" borderId="0" xfId="0" applyFont="1"/>
    <xf numFmtId="170" fontId="44" fillId="0" borderId="0" xfId="5" applyNumberFormat="1" applyFont="1" applyFill="1" applyBorder="1" applyAlignment="1" applyProtection="1">
      <alignment vertical="center"/>
      <protection locked="0"/>
    </xf>
    <xf numFmtId="0" fontId="45" fillId="0" borderId="0" xfId="16" applyFont="1"/>
    <xf numFmtId="0" fontId="1" fillId="0" borderId="0" xfId="16"/>
    <xf numFmtId="0" fontId="1" fillId="0" borderId="0" xfId="16" applyAlignment="1">
      <alignment horizontal="center"/>
    </xf>
    <xf numFmtId="0" fontId="46" fillId="0" borderId="0" xfId="16" applyFont="1"/>
    <xf numFmtId="0" fontId="40" fillId="0" borderId="0" xfId="16" applyFont="1"/>
    <xf numFmtId="0" fontId="1" fillId="0" borderId="0" xfId="16" applyFont="1"/>
    <xf numFmtId="0" fontId="40" fillId="0" borderId="0" xfId="16" applyFont="1" applyAlignment="1">
      <alignment horizontal="center"/>
    </xf>
    <xf numFmtId="0" fontId="1" fillId="0" borderId="0" xfId="16" applyAlignment="1">
      <alignment horizontal="left"/>
    </xf>
    <xf numFmtId="0" fontId="40" fillId="0" borderId="0" xfId="16" applyFont="1" applyAlignment="1">
      <alignment horizontal="left"/>
    </xf>
    <xf numFmtId="1" fontId="47" fillId="0" borderId="0" xfId="10" applyNumberFormat="1" applyFont="1" applyFill="1" applyBorder="1" applyAlignment="1" applyProtection="1">
      <alignment horizontal="left"/>
      <protection locked="0"/>
    </xf>
    <xf numFmtId="0" fontId="1" fillId="0" borderId="0" xfId="16" applyAlignment="1"/>
    <xf numFmtId="0" fontId="40" fillId="0" borderId="0" xfId="16" applyFont="1" applyAlignment="1"/>
    <xf numFmtId="164" fontId="48" fillId="0" borderId="0" xfId="10" applyNumberFormat="1" applyFont="1" applyFill="1" applyBorder="1" applyAlignment="1" applyProtection="1">
      <alignment horizontal="left"/>
    </xf>
    <xf numFmtId="1" fontId="6" fillId="3" borderId="24" xfId="2" applyNumberFormat="1" applyFont="1" applyFill="1" applyBorder="1" applyAlignment="1">
      <alignment vertical="center"/>
    </xf>
    <xf numFmtId="167" fontId="6" fillId="3" borderId="23" xfId="1" applyNumberFormat="1" applyFont="1" applyFill="1" applyBorder="1" applyAlignment="1">
      <alignment horizontal="center" vertical="center"/>
    </xf>
    <xf numFmtId="164" fontId="6" fillId="3" borderId="22" xfId="8" applyNumberFormat="1" applyFont="1" applyFill="1" applyBorder="1" applyAlignment="1">
      <alignment vertical="center"/>
    </xf>
    <xf numFmtId="164" fontId="6" fillId="3" borderId="21" xfId="8" applyNumberFormat="1" applyFont="1" applyFill="1" applyBorder="1" applyAlignment="1">
      <alignment vertical="center"/>
    </xf>
    <xf numFmtId="164" fontId="6" fillId="3" borderId="21" xfId="8" applyNumberFormat="1" applyFont="1" applyFill="1" applyBorder="1" applyAlignment="1">
      <alignment horizontal="right" vertical="center"/>
    </xf>
    <xf numFmtId="166" fontId="6" fillId="3" borderId="21" xfId="8" applyNumberFormat="1" applyFont="1" applyFill="1" applyBorder="1" applyAlignment="1">
      <alignment horizontal="right" vertical="center"/>
    </xf>
    <xf numFmtId="166" fontId="6" fillId="3" borderId="20" xfId="8" applyNumberFormat="1" applyFont="1" applyFill="1" applyBorder="1" applyAlignment="1">
      <alignment horizontal="right" vertical="center"/>
    </xf>
    <xf numFmtId="1" fontId="6" fillId="3" borderId="0" xfId="2" applyNumberFormat="1" applyFont="1" applyFill="1" applyBorder="1" applyAlignment="1">
      <alignment vertical="center"/>
    </xf>
    <xf numFmtId="167" fontId="6" fillId="3" borderId="3" xfId="3" applyNumberFormat="1" applyFont="1" applyFill="1" applyBorder="1" applyAlignment="1">
      <alignment horizontal="center" vertical="center"/>
    </xf>
    <xf numFmtId="164" fontId="6" fillId="3" borderId="7" xfId="8" applyNumberFormat="1" applyFont="1" applyFill="1" applyBorder="1" applyAlignment="1">
      <alignment vertical="center"/>
    </xf>
    <xf numFmtId="164" fontId="6" fillId="3" borderId="6" xfId="8" applyNumberFormat="1" applyFont="1" applyFill="1" applyBorder="1" applyAlignment="1">
      <alignment vertical="center"/>
    </xf>
    <xf numFmtId="164" fontId="6" fillId="3" borderId="6" xfId="8" applyNumberFormat="1" applyFont="1" applyFill="1" applyBorder="1" applyAlignment="1">
      <alignment horizontal="right" vertical="center"/>
    </xf>
    <xf numFmtId="166" fontId="6" fillId="3" borderId="6" xfId="8" applyNumberFormat="1" applyFont="1" applyFill="1" applyBorder="1" applyAlignment="1">
      <alignment horizontal="right" vertical="center"/>
    </xf>
    <xf numFmtId="166" fontId="6" fillId="3" borderId="5" xfId="8" applyNumberFormat="1" applyFont="1" applyFill="1" applyBorder="1" applyAlignment="1">
      <alignment horizontal="right" vertical="center"/>
    </xf>
    <xf numFmtId="167" fontId="19" fillId="3" borderId="3" xfId="2" applyNumberFormat="1" applyFont="1" applyFill="1" applyBorder="1" applyAlignment="1" applyProtection="1">
      <alignment horizontal="center" vertical="center"/>
      <protection locked="0"/>
    </xf>
    <xf numFmtId="164" fontId="19" fillId="3" borderId="7" xfId="8" applyNumberFormat="1" applyFont="1" applyFill="1" applyBorder="1" applyAlignment="1" applyProtection="1">
      <alignment horizontal="right" vertical="center"/>
      <protection locked="0"/>
    </xf>
    <xf numFmtId="164" fontId="19" fillId="3" borderId="6" xfId="8" applyNumberFormat="1" applyFont="1" applyFill="1" applyBorder="1" applyAlignment="1" applyProtection="1">
      <alignment horizontal="right" vertical="center"/>
      <protection locked="0"/>
    </xf>
    <xf numFmtId="166" fontId="19" fillId="3" borderId="6" xfId="8" applyNumberFormat="1" applyFont="1" applyFill="1" applyBorder="1" applyAlignment="1" applyProtection="1">
      <alignment horizontal="right" vertical="center"/>
      <protection locked="0"/>
    </xf>
    <xf numFmtId="166" fontId="19" fillId="3" borderId="5" xfId="8" applyNumberFormat="1" applyFont="1" applyFill="1" applyBorder="1" applyAlignment="1" applyProtection="1">
      <alignment horizontal="right" vertical="center"/>
      <protection locked="0"/>
    </xf>
    <xf numFmtId="167" fontId="6" fillId="3" borderId="3" xfId="2" applyNumberFormat="1" applyFont="1" applyFill="1" applyBorder="1" applyAlignment="1">
      <alignment horizontal="center" vertical="center"/>
    </xf>
    <xf numFmtId="1" fontId="6" fillId="3" borderId="19" xfId="2" applyNumberFormat="1" applyFont="1" applyFill="1" applyBorder="1" applyAlignment="1">
      <alignment vertical="center"/>
    </xf>
    <xf numFmtId="167" fontId="6" fillId="3" borderId="18" xfId="2" applyNumberFormat="1" applyFont="1" applyFill="1" applyBorder="1" applyAlignment="1">
      <alignment horizontal="center" vertical="center"/>
    </xf>
    <xf numFmtId="164" fontId="19" fillId="3" borderId="17" xfId="8" applyNumberFormat="1" applyFont="1" applyFill="1" applyBorder="1" applyAlignment="1" applyProtection="1">
      <alignment horizontal="right" vertical="center"/>
      <protection locked="0"/>
    </xf>
    <xf numFmtId="164" fontId="19" fillId="3" borderId="16" xfId="8" applyNumberFormat="1" applyFont="1" applyFill="1" applyBorder="1" applyAlignment="1" applyProtection="1">
      <alignment horizontal="right" vertical="center"/>
      <protection locked="0"/>
    </xf>
    <xf numFmtId="166" fontId="19" fillId="3" borderId="16" xfId="8" applyNumberFormat="1" applyFont="1" applyFill="1" applyBorder="1" applyAlignment="1" applyProtection="1">
      <alignment horizontal="right" vertical="center"/>
      <protection locked="0"/>
    </xf>
    <xf numFmtId="166" fontId="19" fillId="3" borderId="15" xfId="8" applyNumberFormat="1" applyFont="1" applyFill="1" applyBorder="1" applyAlignment="1" applyProtection="1">
      <alignment horizontal="right" vertical="center"/>
      <protection locked="0"/>
    </xf>
    <xf numFmtId="1" fontId="6" fillId="4" borderId="0" xfId="2" applyNumberFormat="1" applyFont="1" applyFill="1" applyBorder="1" applyAlignment="1">
      <alignment vertical="center"/>
    </xf>
    <xf numFmtId="167" fontId="6" fillId="4" borderId="3" xfId="1" applyNumberFormat="1" applyFont="1" applyFill="1" applyBorder="1" applyAlignment="1">
      <alignment horizontal="center" vertical="center"/>
    </xf>
    <xf numFmtId="164" fontId="6" fillId="4" borderId="7" xfId="8" applyNumberFormat="1" applyFont="1" applyFill="1" applyBorder="1" applyAlignment="1">
      <alignment vertical="center"/>
    </xf>
    <xf numFmtId="164" fontId="6" fillId="4" borderId="6" xfId="8" applyNumberFormat="1" applyFont="1" applyFill="1" applyBorder="1" applyAlignment="1">
      <alignment vertical="center"/>
    </xf>
    <xf numFmtId="164" fontId="6" fillId="4" borderId="6" xfId="8" applyNumberFormat="1" applyFont="1" applyFill="1" applyBorder="1" applyAlignment="1">
      <alignment horizontal="right" vertical="center"/>
    </xf>
    <xf numFmtId="166" fontId="6" fillId="4" borderId="6" xfId="8" applyNumberFormat="1" applyFont="1" applyFill="1" applyBorder="1" applyAlignment="1">
      <alignment horizontal="right" vertical="center"/>
    </xf>
    <xf numFmtId="166" fontId="6" fillId="4" borderId="5" xfId="8" applyNumberFormat="1" applyFont="1" applyFill="1" applyBorder="1" applyAlignment="1">
      <alignment horizontal="right" vertical="center"/>
    </xf>
    <xf numFmtId="167" fontId="6" fillId="4" borderId="3" xfId="3" applyNumberFormat="1" applyFont="1" applyFill="1" applyBorder="1" applyAlignment="1">
      <alignment horizontal="center" vertical="center"/>
    </xf>
    <xf numFmtId="167" fontId="19" fillId="4" borderId="3" xfId="2" applyNumberFormat="1" applyFont="1" applyFill="1" applyBorder="1" applyAlignment="1" applyProtection="1">
      <alignment horizontal="center" vertical="center"/>
      <protection locked="0"/>
    </xf>
    <xf numFmtId="167" fontId="6" fillId="4" borderId="3" xfId="2" applyNumberFormat="1" applyFont="1" applyFill="1" applyBorder="1" applyAlignment="1">
      <alignment horizontal="center" vertical="center"/>
    </xf>
    <xf numFmtId="1" fontId="6" fillId="4" borderId="11" xfId="2" applyNumberFormat="1" applyFont="1" applyFill="1" applyBorder="1" applyAlignment="1">
      <alignment vertical="center"/>
    </xf>
    <xf numFmtId="167" fontId="6" fillId="4" borderId="4" xfId="1" applyNumberFormat="1" applyFont="1" applyFill="1" applyBorder="1" applyAlignment="1">
      <alignment horizontal="center" vertical="center"/>
    </xf>
    <xf numFmtId="164" fontId="6" fillId="4" borderId="10" xfId="8" applyNumberFormat="1" applyFont="1" applyFill="1" applyBorder="1" applyAlignment="1">
      <alignment vertical="center"/>
    </xf>
    <xf numFmtId="164" fontId="6" fillId="4" borderId="9" xfId="8" applyNumberFormat="1" applyFont="1" applyFill="1" applyBorder="1" applyAlignment="1">
      <alignment vertical="center"/>
    </xf>
    <xf numFmtId="164" fontId="6" fillId="4" borderId="9" xfId="8" applyNumberFormat="1" applyFont="1" applyFill="1" applyBorder="1" applyAlignment="1">
      <alignment horizontal="right" vertical="center"/>
    </xf>
    <xf numFmtId="166" fontId="6" fillId="4" borderId="9" xfId="8" applyNumberFormat="1" applyFont="1" applyFill="1" applyBorder="1" applyAlignment="1">
      <alignment horizontal="right" vertical="center"/>
    </xf>
    <xf numFmtId="166" fontId="6" fillId="4" borderId="8" xfId="8" applyNumberFormat="1" applyFont="1" applyFill="1" applyBorder="1" applyAlignment="1">
      <alignment horizontal="right" vertical="center"/>
    </xf>
    <xf numFmtId="1" fontId="6" fillId="4" borderId="0" xfId="9" applyNumberFormat="1" applyFont="1" applyFill="1" applyBorder="1" applyAlignment="1">
      <alignment vertical="center"/>
    </xf>
    <xf numFmtId="1" fontId="6" fillId="4" borderId="35" xfId="2" applyNumberFormat="1" applyFont="1" applyFill="1" applyBorder="1" applyAlignment="1">
      <alignment vertical="center"/>
    </xf>
    <xf numFmtId="167" fontId="6" fillId="4" borderId="34" xfId="1" applyNumberFormat="1" applyFont="1" applyFill="1" applyBorder="1" applyAlignment="1">
      <alignment horizontal="center" vertical="center"/>
    </xf>
    <xf numFmtId="164" fontId="6" fillId="4" borderId="33" xfId="8" applyNumberFormat="1" applyFont="1" applyFill="1" applyBorder="1" applyAlignment="1">
      <alignment vertical="center"/>
    </xf>
    <xf numFmtId="164" fontId="6" fillId="4" borderId="32" xfId="8" applyNumberFormat="1" applyFont="1" applyFill="1" applyBorder="1" applyAlignment="1">
      <alignment vertical="center"/>
    </xf>
    <xf numFmtId="164" fontId="6" fillId="4" borderId="31" xfId="8" applyNumberFormat="1" applyFont="1" applyFill="1" applyBorder="1" applyAlignment="1">
      <alignment vertical="center"/>
    </xf>
    <xf numFmtId="164" fontId="6" fillId="4" borderId="5" xfId="8" applyNumberFormat="1" applyFont="1" applyFill="1" applyBorder="1" applyAlignment="1">
      <alignment vertical="center"/>
    </xf>
    <xf numFmtId="164" fontId="6" fillId="4" borderId="8" xfId="8" applyNumberFormat="1" applyFont="1" applyFill="1" applyBorder="1" applyAlignment="1">
      <alignment vertical="center"/>
    </xf>
    <xf numFmtId="167" fontId="6" fillId="3" borderId="3" xfId="1" applyNumberFormat="1" applyFont="1" applyFill="1" applyBorder="1" applyAlignment="1">
      <alignment horizontal="center" vertical="center"/>
    </xf>
    <xf numFmtId="164" fontId="6" fillId="3" borderId="20" xfId="8" applyNumberFormat="1" applyFont="1" applyFill="1" applyBorder="1" applyAlignment="1">
      <alignment vertical="center"/>
    </xf>
    <xf numFmtId="164" fontId="6" fillId="3" borderId="5" xfId="8" applyNumberFormat="1" applyFont="1" applyFill="1" applyBorder="1" applyAlignment="1">
      <alignment vertical="center"/>
    </xf>
    <xf numFmtId="164" fontId="19" fillId="3" borderId="5" xfId="8" applyNumberFormat="1" applyFont="1" applyFill="1" applyBorder="1" applyAlignment="1" applyProtection="1">
      <alignment horizontal="right" vertical="center"/>
      <protection locked="0"/>
    </xf>
    <xf numFmtId="1" fontId="6" fillId="4" borderId="35" xfId="5" applyNumberFormat="1" applyFont="1" applyFill="1" applyBorder="1" applyAlignment="1">
      <alignment vertical="center"/>
    </xf>
    <xf numFmtId="167" fontId="6" fillId="4" borderId="34" xfId="3" applyNumberFormat="1" applyFont="1" applyFill="1" applyBorder="1" applyAlignment="1">
      <alignment horizontal="center" vertical="center"/>
    </xf>
    <xf numFmtId="164" fontId="6" fillId="4" borderId="33" xfId="11" applyNumberFormat="1" applyFont="1" applyFill="1" applyBorder="1" applyAlignment="1">
      <alignment horizontal="right" vertical="center"/>
    </xf>
    <xf numFmtId="164" fontId="6" fillId="4" borderId="32" xfId="11" applyNumberFormat="1" applyFont="1" applyFill="1" applyBorder="1" applyAlignment="1">
      <alignment horizontal="right" vertical="center"/>
    </xf>
    <xf numFmtId="164" fontId="6" fillId="4" borderId="31" xfId="11" applyNumberFormat="1" applyFont="1" applyFill="1" applyBorder="1" applyAlignment="1">
      <alignment horizontal="right" vertical="center"/>
    </xf>
    <xf numFmtId="1" fontId="6" fillId="4" borderId="0" xfId="5" applyNumberFormat="1" applyFont="1" applyFill="1" applyBorder="1" applyAlignment="1">
      <alignment vertical="center"/>
    </xf>
    <xf numFmtId="164" fontId="6" fillId="4" borderId="7" xfId="11" applyNumberFormat="1" applyFont="1" applyFill="1" applyBorder="1" applyAlignment="1">
      <alignment horizontal="right" vertical="center"/>
    </xf>
    <xf numFmtId="164" fontId="6" fillId="4" borderId="6" xfId="11" applyNumberFormat="1" applyFont="1" applyFill="1" applyBorder="1" applyAlignment="1">
      <alignment horizontal="right" vertical="center"/>
    </xf>
    <xf numFmtId="164" fontId="6" fillId="4" borderId="5" xfId="11" applyNumberFormat="1" applyFont="1" applyFill="1" applyBorder="1" applyAlignment="1">
      <alignment horizontal="right" vertical="center"/>
    </xf>
    <xf numFmtId="1" fontId="6" fillId="5" borderId="0" xfId="5" applyNumberFormat="1" applyFont="1" applyFill="1" applyBorder="1" applyAlignment="1">
      <alignment vertical="center"/>
    </xf>
    <xf numFmtId="167" fontId="19" fillId="4" borderId="3" xfId="5" applyNumberFormat="1" applyFont="1" applyFill="1" applyBorder="1" applyAlignment="1" applyProtection="1">
      <alignment horizontal="center" vertical="center"/>
      <protection locked="0"/>
    </xf>
    <xf numFmtId="167" fontId="6" fillId="4" borderId="3" xfId="5" applyNumberFormat="1" applyFont="1" applyFill="1" applyBorder="1" applyAlignment="1">
      <alignment horizontal="center" vertical="center"/>
    </xf>
    <xf numFmtId="1" fontId="6" fillId="4" borderId="19" xfId="5" applyNumberFormat="1" applyFont="1" applyFill="1" applyBorder="1" applyAlignment="1">
      <alignment vertical="center"/>
    </xf>
    <xf numFmtId="167" fontId="6" fillId="4" borderId="18" xfId="5" applyNumberFormat="1" applyFont="1" applyFill="1" applyBorder="1" applyAlignment="1">
      <alignment horizontal="center" vertical="center"/>
    </xf>
    <xf numFmtId="164" fontId="6" fillId="4" borderId="17" xfId="11" applyNumberFormat="1" applyFont="1" applyFill="1" applyBorder="1" applyAlignment="1">
      <alignment horizontal="right" vertical="center"/>
    </xf>
    <xf numFmtId="164" fontId="6" fillId="4" borderId="16" xfId="11" applyNumberFormat="1" applyFont="1" applyFill="1" applyBorder="1" applyAlignment="1">
      <alignment horizontal="right" vertical="center"/>
    </xf>
    <xf numFmtId="164" fontId="6" fillId="4" borderId="15" xfId="11" applyNumberFormat="1" applyFont="1" applyFill="1" applyBorder="1" applyAlignment="1">
      <alignment horizontal="right" vertical="center"/>
    </xf>
    <xf numFmtId="167" fontId="6" fillId="4" borderId="34" xfId="5" applyNumberFormat="1" applyFont="1" applyFill="1" applyBorder="1" applyAlignment="1">
      <alignment horizontal="center" vertical="center"/>
    </xf>
    <xf numFmtId="172" fontId="19" fillId="4" borderId="45" xfId="11" applyNumberFormat="1" applyFont="1" applyFill="1" applyBorder="1" applyAlignment="1" applyProtection="1">
      <alignment horizontal="right" vertical="center"/>
      <protection locked="0"/>
    </xf>
    <xf numFmtId="172" fontId="19" fillId="4" borderId="44" xfId="11" applyNumberFormat="1" applyFont="1" applyFill="1" applyBorder="1" applyAlignment="1" applyProtection="1">
      <alignment horizontal="right" vertical="center"/>
      <protection locked="0"/>
    </xf>
    <xf numFmtId="172" fontId="19" fillId="4" borderId="43" xfId="11" applyNumberFormat="1" applyFont="1" applyFill="1" applyBorder="1" applyAlignment="1" applyProtection="1">
      <alignment horizontal="right" vertical="center"/>
      <protection locked="0"/>
    </xf>
    <xf numFmtId="172" fontId="19" fillId="4" borderId="42" xfId="11" applyNumberFormat="1" applyFont="1" applyFill="1" applyBorder="1" applyAlignment="1" applyProtection="1">
      <alignment horizontal="right" vertical="center"/>
      <protection locked="0"/>
    </xf>
    <xf numFmtId="172" fontId="19" fillId="4" borderId="41" xfId="11" applyNumberFormat="1" applyFont="1" applyFill="1" applyBorder="1" applyAlignment="1" applyProtection="1">
      <alignment horizontal="right" vertical="center"/>
      <protection locked="0"/>
    </xf>
    <xf numFmtId="172" fontId="19" fillId="4" borderId="40" xfId="11" applyNumberFormat="1" applyFont="1" applyFill="1" applyBorder="1" applyAlignment="1" applyProtection="1">
      <alignment horizontal="right" vertical="center"/>
      <protection locked="0"/>
    </xf>
    <xf numFmtId="172" fontId="19" fillId="4" borderId="48" xfId="11" applyNumberFormat="1" applyFont="1" applyFill="1" applyBorder="1" applyAlignment="1" applyProtection="1">
      <alignment horizontal="right" vertical="center"/>
      <protection locked="0"/>
    </xf>
    <xf numFmtId="172" fontId="19" fillId="4" borderId="47" xfId="11" applyNumberFormat="1" applyFont="1" applyFill="1" applyBorder="1" applyAlignment="1" applyProtection="1">
      <alignment horizontal="right" vertical="center"/>
      <protection locked="0"/>
    </xf>
    <xf numFmtId="172" fontId="19" fillId="4" borderId="46" xfId="11" applyNumberFormat="1" applyFont="1" applyFill="1" applyBorder="1" applyAlignment="1" applyProtection="1">
      <alignment horizontal="right" vertical="center"/>
      <protection locked="0"/>
    </xf>
    <xf numFmtId="1" fontId="6" fillId="3" borderId="0" xfId="5" applyNumberFormat="1" applyFont="1" applyFill="1" applyBorder="1" applyAlignment="1">
      <alignment vertical="center"/>
    </xf>
    <xf numFmtId="172" fontId="6" fillId="3" borderId="42" xfId="11" applyNumberFormat="1" applyFont="1" applyFill="1" applyBorder="1" applyAlignment="1">
      <alignment horizontal="right" vertical="center"/>
    </xf>
    <xf numFmtId="172" fontId="6" fillId="3" borderId="41" xfId="11" applyNumberFormat="1" applyFont="1" applyFill="1" applyBorder="1" applyAlignment="1">
      <alignment horizontal="right" vertical="center"/>
    </xf>
    <xf numFmtId="172" fontId="6" fillId="3" borderId="40" xfId="11" applyNumberFormat="1" applyFont="1" applyFill="1" applyBorder="1" applyAlignment="1">
      <alignment horizontal="right" vertical="center"/>
    </xf>
    <xf numFmtId="167" fontId="19" fillId="3" borderId="3" xfId="5" applyNumberFormat="1" applyFont="1" applyFill="1" applyBorder="1" applyAlignment="1" applyProtection="1">
      <alignment horizontal="center" vertical="center"/>
      <protection locked="0"/>
    </xf>
    <xf numFmtId="172" fontId="19" fillId="3" borderId="42" xfId="11" applyNumberFormat="1" applyFont="1" applyFill="1" applyBorder="1" applyAlignment="1" applyProtection="1">
      <alignment horizontal="right" vertical="center"/>
      <protection locked="0"/>
    </xf>
    <xf numFmtId="172" fontId="19" fillId="3" borderId="41" xfId="11" applyNumberFormat="1" applyFont="1" applyFill="1" applyBorder="1" applyAlignment="1" applyProtection="1">
      <alignment horizontal="right" vertical="center"/>
      <protection locked="0"/>
    </xf>
    <xf numFmtId="172" fontId="19" fillId="3" borderId="40" xfId="11" applyNumberFormat="1" applyFont="1" applyFill="1" applyBorder="1" applyAlignment="1" applyProtection="1">
      <alignment horizontal="right" vertical="center"/>
      <protection locked="0"/>
    </xf>
    <xf numFmtId="167" fontId="6" fillId="3" borderId="3" xfId="5" applyNumberFormat="1" applyFont="1" applyFill="1" applyBorder="1" applyAlignment="1">
      <alignment horizontal="center" vertical="center"/>
    </xf>
    <xf numFmtId="164" fontId="6" fillId="3" borderId="7" xfId="11" applyNumberFormat="1" applyFont="1" applyFill="1" applyBorder="1" applyAlignment="1">
      <alignment horizontal="right" vertical="center"/>
    </xf>
    <xf numFmtId="164" fontId="6" fillId="3" borderId="6" xfId="11" applyNumberFormat="1" applyFont="1" applyFill="1" applyBorder="1" applyAlignment="1">
      <alignment horizontal="right" vertical="center"/>
    </xf>
    <xf numFmtId="164" fontId="6" fillId="3" borderId="5" xfId="11" applyNumberFormat="1" applyFont="1" applyFill="1" applyBorder="1" applyAlignment="1">
      <alignment horizontal="right" vertical="center"/>
    </xf>
    <xf numFmtId="164" fontId="19" fillId="3" borderId="7" xfId="11" applyNumberFormat="1" applyFont="1" applyFill="1" applyBorder="1" applyAlignment="1" applyProtection="1">
      <alignment horizontal="right" vertical="center"/>
      <protection locked="0"/>
    </xf>
    <xf numFmtId="164" fontId="19" fillId="3" borderId="6" xfId="11" applyNumberFormat="1" applyFont="1" applyFill="1" applyBorder="1" applyAlignment="1" applyProtection="1">
      <alignment horizontal="right" vertical="center"/>
      <protection locked="0"/>
    </xf>
    <xf numFmtId="1" fontId="6" fillId="3" borderId="24" xfId="10" applyNumberFormat="1" applyFont="1" applyFill="1" applyBorder="1" applyAlignment="1">
      <alignment vertical="center"/>
    </xf>
    <xf numFmtId="170" fontId="6" fillId="3" borderId="22" xfId="11" applyNumberFormat="1" applyFont="1" applyFill="1" applyBorder="1" applyAlignment="1">
      <alignment horizontal="right" vertical="center"/>
    </xf>
    <xf numFmtId="170" fontId="6" fillId="3" borderId="21" xfId="11" applyNumberFormat="1" applyFont="1" applyFill="1" applyBorder="1" applyAlignment="1">
      <alignment horizontal="right" vertical="center"/>
    </xf>
    <xf numFmtId="170" fontId="6" fillId="3" borderId="20" xfId="11" applyNumberFormat="1" applyFont="1" applyFill="1" applyBorder="1" applyAlignment="1">
      <alignment horizontal="right" vertical="center"/>
    </xf>
    <xf numFmtId="170" fontId="6" fillId="3" borderId="7" xfId="11" applyNumberFormat="1" applyFont="1" applyFill="1" applyBorder="1" applyAlignment="1">
      <alignment horizontal="right" vertical="center"/>
    </xf>
    <xf numFmtId="170" fontId="6" fillId="3" borderId="6" xfId="11" applyNumberFormat="1" applyFont="1" applyFill="1" applyBorder="1" applyAlignment="1">
      <alignment horizontal="right" vertical="center"/>
    </xf>
    <xf numFmtId="170" fontId="6" fillId="3" borderId="5" xfId="11" applyNumberFormat="1" applyFont="1" applyFill="1" applyBorder="1" applyAlignment="1">
      <alignment horizontal="right" vertical="center"/>
    </xf>
    <xf numFmtId="167" fontId="6" fillId="3" borderId="18" xfId="5" applyNumberFormat="1" applyFont="1" applyFill="1" applyBorder="1" applyAlignment="1">
      <alignment horizontal="center" vertical="center"/>
    </xf>
    <xf numFmtId="170" fontId="19" fillId="3" borderId="7" xfId="11" applyNumberFormat="1" applyFont="1" applyFill="1" applyBorder="1" applyAlignment="1" applyProtection="1">
      <alignment horizontal="right" vertical="center"/>
      <protection locked="0"/>
    </xf>
    <xf numFmtId="170" fontId="19" fillId="3" borderId="6" xfId="11" applyNumberFormat="1" applyFont="1" applyFill="1" applyBorder="1" applyAlignment="1" applyProtection="1">
      <alignment horizontal="right" vertical="center"/>
      <protection locked="0"/>
    </xf>
    <xf numFmtId="170" fontId="19" fillId="3" borderId="5" xfId="11" applyNumberFormat="1" applyFont="1" applyFill="1" applyBorder="1" applyAlignment="1" applyProtection="1">
      <alignment horizontal="right" vertical="center"/>
      <protection locked="0"/>
    </xf>
    <xf numFmtId="1" fontId="6" fillId="3" borderId="53" xfId="5" applyNumberFormat="1" applyFont="1" applyFill="1" applyBorder="1" applyAlignment="1">
      <alignment vertical="center"/>
    </xf>
    <xf numFmtId="170" fontId="19" fillId="3" borderId="54" xfId="11" applyNumberFormat="1" applyFont="1" applyFill="1" applyBorder="1" applyAlignment="1" applyProtection="1">
      <alignment horizontal="right" vertical="center"/>
      <protection locked="0"/>
    </xf>
    <xf numFmtId="170" fontId="19" fillId="3" borderId="55" xfId="11" applyNumberFormat="1" applyFont="1" applyFill="1" applyBorder="1" applyAlignment="1" applyProtection="1">
      <alignment horizontal="right" vertical="center"/>
      <protection locked="0"/>
    </xf>
    <xf numFmtId="170" fontId="19" fillId="3" borderId="56" xfId="11" applyNumberFormat="1" applyFont="1" applyFill="1" applyBorder="1" applyAlignment="1" applyProtection="1">
      <alignment horizontal="right" vertical="center"/>
      <protection locked="0"/>
    </xf>
    <xf numFmtId="170" fontId="19" fillId="3" borderId="17" xfId="11" applyNumberFormat="1" applyFont="1" applyFill="1" applyBorder="1" applyAlignment="1" applyProtection="1">
      <alignment horizontal="right" vertical="center"/>
      <protection locked="0"/>
    </xf>
    <xf numFmtId="170" fontId="19" fillId="3" borderId="16" xfId="11" applyNumberFormat="1" applyFont="1" applyFill="1" applyBorder="1" applyAlignment="1" applyProtection="1">
      <alignment horizontal="right" vertical="center"/>
      <protection locked="0"/>
    </xf>
    <xf numFmtId="170" fontId="19" fillId="3" borderId="15" xfId="11" applyNumberFormat="1" applyFont="1" applyFill="1" applyBorder="1" applyAlignment="1" applyProtection="1">
      <alignment horizontal="right" vertical="center"/>
      <protection locked="0"/>
    </xf>
    <xf numFmtId="170" fontId="6" fillId="4" borderId="7" xfId="11" applyNumberFormat="1" applyFont="1" applyFill="1" applyBorder="1" applyAlignment="1">
      <alignment horizontal="right" vertical="center"/>
    </xf>
    <xf numFmtId="170" fontId="6" fillId="4" borderId="6" xfId="11" applyNumberFormat="1" applyFont="1" applyFill="1" applyBorder="1" applyAlignment="1">
      <alignment horizontal="right" vertical="center"/>
    </xf>
    <xf numFmtId="170" fontId="6" fillId="4" borderId="5" xfId="11" applyNumberFormat="1" applyFont="1" applyFill="1" applyBorder="1" applyAlignment="1">
      <alignment horizontal="right" vertical="center"/>
    </xf>
    <xf numFmtId="1" fontId="6" fillId="4" borderId="11" xfId="5" applyNumberFormat="1" applyFont="1" applyFill="1" applyBorder="1" applyAlignment="1">
      <alignment vertical="center"/>
    </xf>
    <xf numFmtId="170" fontId="6" fillId="4" borderId="10" xfId="11" applyNumberFormat="1" applyFont="1" applyFill="1" applyBorder="1" applyAlignment="1">
      <alignment horizontal="right" vertical="center"/>
    </xf>
    <xf numFmtId="170" fontId="6" fillId="4" borderId="9" xfId="11" applyNumberFormat="1" applyFont="1" applyFill="1" applyBorder="1" applyAlignment="1">
      <alignment horizontal="right" vertical="center"/>
    </xf>
    <xf numFmtId="170" fontId="6" fillId="4" borderId="8" xfId="11" applyNumberFormat="1" applyFont="1" applyFill="1" applyBorder="1" applyAlignment="1">
      <alignment horizontal="right" vertical="center"/>
    </xf>
    <xf numFmtId="0" fontId="50" fillId="0" borderId="0" xfId="0" applyFont="1"/>
    <xf numFmtId="0" fontId="8" fillId="0" borderId="0" xfId="4" applyAlignment="1" applyProtection="1"/>
    <xf numFmtId="1" fontId="8" fillId="0" borderId="0" xfId="4" applyNumberFormat="1" applyFill="1" applyBorder="1" applyAlignment="1" applyProtection="1">
      <alignment horizontal="left" vertical="center"/>
      <protection locked="0"/>
    </xf>
    <xf numFmtId="1" fontId="8" fillId="0" borderId="0" xfId="4" applyNumberFormat="1" applyFill="1" applyBorder="1" applyAlignment="1" applyProtection="1">
      <alignment horizontal="left" vertical="center" wrapText="1"/>
      <protection locked="0"/>
    </xf>
    <xf numFmtId="164" fontId="8" fillId="0" borderId="0" xfId="4" applyNumberFormat="1" applyFill="1" applyBorder="1" applyAlignment="1" applyProtection="1">
      <alignment horizontal="left" vertical="center"/>
      <protection locked="0"/>
    </xf>
    <xf numFmtId="164" fontId="8" fillId="0" borderId="0" xfId="4" applyNumberFormat="1" applyFill="1" applyBorder="1" applyAlignment="1" applyProtection="1">
      <alignment horizontal="left" vertical="center" wrapText="1"/>
      <protection locked="0"/>
    </xf>
    <xf numFmtId="1" fontId="8" fillId="0" borderId="0" xfId="4" applyNumberFormat="1" applyFill="1" applyBorder="1" applyAlignment="1" applyProtection="1">
      <alignment vertical="center"/>
    </xf>
    <xf numFmtId="2" fontId="8" fillId="0" borderId="0" xfId="4" applyNumberFormat="1" applyFill="1" applyBorder="1" applyAlignment="1" applyProtection="1">
      <alignment horizontal="left" vertical="center" wrapText="1"/>
      <protection locked="0"/>
    </xf>
    <xf numFmtId="1" fontId="52" fillId="0" borderId="0" xfId="4" applyNumberFormat="1" applyFont="1" applyFill="1" applyBorder="1" applyAlignment="1" applyProtection="1">
      <alignment horizontal="left" vertical="center"/>
      <protection locked="0"/>
    </xf>
    <xf numFmtId="1" fontId="52" fillId="0" borderId="0" xfId="4" applyNumberFormat="1" applyFont="1" applyFill="1" applyBorder="1" applyAlignment="1" applyProtection="1">
      <alignment horizontal="left" vertical="center" wrapText="1"/>
      <protection locked="0"/>
    </xf>
    <xf numFmtId="0" fontId="45" fillId="0" borderId="0" xfId="6" applyFont="1"/>
    <xf numFmtId="0" fontId="46" fillId="0" borderId="0" xfId="6" applyFont="1"/>
    <xf numFmtId="0" fontId="40" fillId="0" borderId="0" xfId="6" applyFont="1"/>
    <xf numFmtId="1" fontId="2" fillId="0" borderId="58" xfId="2" applyNumberFormat="1" applyFont="1" applyFill="1" applyBorder="1" applyAlignment="1">
      <alignment vertical="center"/>
    </xf>
    <xf numFmtId="1" fontId="2" fillId="0" borderId="1" xfId="9" applyNumberFormat="1" applyFont="1" applyFill="1" applyBorder="1" applyAlignment="1">
      <alignment horizontal="center" vertical="center"/>
    </xf>
    <xf numFmtId="169" fontId="20" fillId="0" borderId="25" xfId="6" applyNumberFormat="1" applyFont="1" applyBorder="1" applyAlignment="1" applyProtection="1">
      <alignment horizontal="center" vertical="top" wrapText="1"/>
      <protection locked="0"/>
    </xf>
    <xf numFmtId="169" fontId="15" fillId="0" borderId="25" xfId="6" applyNumberFormat="1" applyFont="1" applyBorder="1" applyAlignment="1" applyProtection="1">
      <alignment horizontal="centerContinuous" vertical="top" wrapText="1"/>
      <protection locked="0"/>
    </xf>
    <xf numFmtId="171" fontId="2" fillId="0" borderId="0" xfId="6" applyNumberFormat="1" applyFont="1" applyBorder="1" applyAlignment="1" applyProtection="1">
      <alignment horizontal="center" vertical="top" wrapText="1"/>
      <protection locked="0"/>
    </xf>
    <xf numFmtId="1" fontId="2" fillId="0" borderId="37" xfId="10" applyNumberFormat="1" applyFont="1" applyFill="1" applyBorder="1" applyAlignment="1" applyProtection="1">
      <alignment horizontal="center" vertical="top" wrapText="1"/>
      <protection locked="0"/>
    </xf>
    <xf numFmtId="164" fontId="6" fillId="3" borderId="5" xfId="11" applyNumberFormat="1" applyFont="1" applyFill="1" applyBorder="1" applyAlignment="1" applyProtection="1">
      <alignment horizontal="right" vertical="center"/>
      <protection locked="0"/>
    </xf>
    <xf numFmtId="2" fontId="22" fillId="0" borderId="58" xfId="10" applyNumberFormat="1" applyFont="1" applyFill="1" applyBorder="1" applyAlignment="1" applyProtection="1">
      <alignment horizontal="left" vertical="center" wrapText="1"/>
      <protection locked="0"/>
    </xf>
    <xf numFmtId="2" fontId="10" fillId="0" borderId="30" xfId="6" applyNumberFormat="1" applyFont="1" applyBorder="1" applyAlignment="1" applyProtection="1">
      <alignment horizontal="center" wrapText="1"/>
      <protection locked="0"/>
    </xf>
    <xf numFmtId="2" fontId="10" fillId="0" borderId="0" xfId="6" applyNumberFormat="1" applyFont="1" applyBorder="1" applyAlignment="1" applyProtection="1">
      <alignment horizontal="center" wrapText="1"/>
      <protection locked="0"/>
    </xf>
    <xf numFmtId="2" fontId="10" fillId="0" borderId="2" xfId="6" applyNumberFormat="1" applyFont="1" applyBorder="1" applyAlignment="1" applyProtection="1">
      <alignment horizontal="center" wrapText="1"/>
      <protection locked="0"/>
    </xf>
    <xf numFmtId="2" fontId="10" fillId="0" borderId="3" xfId="6" applyNumberFormat="1" applyFont="1" applyBorder="1" applyAlignment="1" applyProtection="1">
      <alignment horizontal="center" wrapText="1"/>
      <protection locked="0"/>
    </xf>
    <xf numFmtId="2" fontId="17" fillId="0" borderId="38" xfId="10" applyNumberFormat="1" applyFont="1" applyFill="1" applyBorder="1" applyAlignment="1" applyProtection="1">
      <alignment horizontal="center" wrapText="1"/>
      <protection locked="0"/>
    </xf>
    <xf numFmtId="1" fontId="6" fillId="3" borderId="57" xfId="10" applyNumberFormat="1" applyFont="1" applyFill="1" applyBorder="1" applyAlignment="1">
      <alignment vertical="center"/>
    </xf>
    <xf numFmtId="167" fontId="6" fillId="3" borderId="59" xfId="1" applyNumberFormat="1" applyFont="1" applyFill="1" applyBorder="1" applyAlignment="1">
      <alignment horizontal="center" vertical="center"/>
    </xf>
    <xf numFmtId="172" fontId="6" fillId="3" borderId="60" xfId="11" applyNumberFormat="1" applyFont="1" applyFill="1" applyBorder="1" applyAlignment="1">
      <alignment horizontal="right" vertical="center"/>
    </xf>
    <xf numFmtId="172" fontId="6" fillId="3" borderId="61" xfId="11" applyNumberFormat="1" applyFont="1" applyFill="1" applyBorder="1" applyAlignment="1">
      <alignment horizontal="right" vertical="center"/>
    </xf>
    <xf numFmtId="172" fontId="6" fillId="3" borderId="62" xfId="11" applyNumberFormat="1" applyFont="1" applyFill="1" applyBorder="1" applyAlignment="1">
      <alignment horizontal="right" vertical="center"/>
    </xf>
    <xf numFmtId="1" fontId="6" fillId="3" borderId="19" xfId="5" applyNumberFormat="1" applyFont="1" applyFill="1" applyBorder="1" applyAlignment="1">
      <alignment vertical="center"/>
    </xf>
    <xf numFmtId="172" fontId="19" fillId="3" borderId="48" xfId="11" applyNumberFormat="1" applyFont="1" applyFill="1" applyBorder="1" applyAlignment="1" applyProtection="1">
      <alignment horizontal="right" vertical="center"/>
      <protection locked="0"/>
    </xf>
    <xf numFmtId="172" fontId="19" fillId="3" borderId="47" xfId="11" applyNumberFormat="1" applyFont="1" applyFill="1" applyBorder="1" applyAlignment="1" applyProtection="1">
      <alignment horizontal="right" vertical="center"/>
      <protection locked="0"/>
    </xf>
    <xf numFmtId="172" fontId="19" fillId="3" borderId="46" xfId="11" applyNumberFormat="1" applyFont="1" applyFill="1" applyBorder="1" applyAlignment="1" applyProtection="1">
      <alignment horizontal="right" vertical="center"/>
      <protection locked="0"/>
    </xf>
    <xf numFmtId="1" fontId="9" fillId="0" borderId="0" xfId="4" applyNumberFormat="1" applyFont="1" applyFill="1" applyBorder="1" applyAlignment="1" applyProtection="1"/>
    <xf numFmtId="1" fontId="54" fillId="0" borderId="11" xfId="5" applyNumberFormat="1" applyFont="1" applyFill="1" applyBorder="1" applyAlignment="1">
      <alignment vertical="center"/>
    </xf>
    <xf numFmtId="170" fontId="54" fillId="0" borderId="10" xfId="11" applyNumberFormat="1" applyFont="1" applyFill="1" applyBorder="1" applyAlignment="1">
      <alignment horizontal="right" vertical="center"/>
    </xf>
    <xf numFmtId="170" fontId="54" fillId="0" borderId="9" xfId="11" applyNumberFormat="1" applyFont="1" applyFill="1" applyBorder="1" applyAlignment="1">
      <alignment horizontal="right" vertical="center"/>
    </xf>
    <xf numFmtId="170" fontId="54" fillId="0" borderId="8" xfId="11" applyNumberFormat="1" applyFont="1" applyFill="1" applyBorder="1" applyAlignment="1">
      <alignment horizontal="right" vertical="center"/>
    </xf>
    <xf numFmtId="1" fontId="54" fillId="0" borderId="0" xfId="5" applyNumberFormat="1" applyFont="1" applyFill="1" applyBorder="1" applyAlignment="1">
      <alignment vertical="center"/>
    </xf>
    <xf numFmtId="170" fontId="54" fillId="0" borderId="7" xfId="11" applyNumberFormat="1" applyFont="1" applyFill="1" applyBorder="1" applyAlignment="1">
      <alignment horizontal="right" vertical="center"/>
    </xf>
    <xf numFmtId="170" fontId="54" fillId="0" borderId="6" xfId="11" applyNumberFormat="1" applyFont="1" applyFill="1" applyBorder="1" applyAlignment="1">
      <alignment horizontal="right" vertical="center"/>
    </xf>
    <xf numFmtId="170" fontId="54" fillId="0" borderId="5" xfId="11" applyNumberFormat="1" applyFont="1" applyFill="1" applyBorder="1" applyAlignment="1">
      <alignment horizontal="right" vertical="center"/>
    </xf>
    <xf numFmtId="1" fontId="11" fillId="0" borderId="0" xfId="1" applyNumberFormat="1" applyFont="1" applyFill="1" applyBorder="1"/>
    <xf numFmtId="1" fontId="25" fillId="0" borderId="0" xfId="1" applyNumberFormat="1" applyFont="1" applyFill="1" applyBorder="1" applyAlignment="1">
      <alignment horizontal="left" vertical="center"/>
    </xf>
    <xf numFmtId="1" fontId="2" fillId="0" borderId="0" xfId="1" applyNumberFormat="1" applyFont="1" applyFill="1" applyBorder="1" applyAlignment="1">
      <alignment horizontal="left" vertical="center"/>
    </xf>
    <xf numFmtId="0" fontId="19" fillId="3" borderId="3" xfId="5" applyNumberFormat="1" applyFont="1" applyFill="1" applyBorder="1" applyAlignment="1" applyProtection="1">
      <alignment horizontal="left" vertical="center"/>
      <protection locked="0"/>
    </xf>
    <xf numFmtId="0" fontId="6" fillId="3" borderId="3" xfId="5" applyNumberFormat="1" applyFont="1" applyFill="1" applyBorder="1" applyAlignment="1">
      <alignment horizontal="left" vertical="center"/>
    </xf>
    <xf numFmtId="167" fontId="6" fillId="3" borderId="18" xfId="5" applyNumberFormat="1" applyFont="1" applyFill="1" applyBorder="1" applyAlignment="1">
      <alignment horizontal="left" vertical="center"/>
    </xf>
    <xf numFmtId="0" fontId="6" fillId="4" borderId="3" xfId="1" applyNumberFormat="1" applyFont="1" applyFill="1" applyBorder="1" applyAlignment="1">
      <alignment horizontal="left" vertical="center"/>
    </xf>
    <xf numFmtId="0" fontId="6" fillId="4" borderId="3" xfId="3" applyNumberFormat="1" applyFont="1" applyFill="1" applyBorder="1" applyAlignment="1">
      <alignment horizontal="left" vertical="center"/>
    </xf>
    <xf numFmtId="0" fontId="19" fillId="4" borderId="3" xfId="5" applyNumberFormat="1" applyFont="1" applyFill="1" applyBorder="1" applyAlignment="1" applyProtection="1">
      <alignment horizontal="left" vertical="center"/>
      <protection locked="0"/>
    </xf>
    <xf numFmtId="0" fontId="6" fillId="4" borderId="3" xfId="5" applyNumberFormat="1" applyFont="1" applyFill="1" applyBorder="1" applyAlignment="1">
      <alignment horizontal="left" vertical="center"/>
    </xf>
    <xf numFmtId="167" fontId="6" fillId="4" borderId="3" xfId="5" applyNumberFormat="1" applyFont="1" applyFill="1" applyBorder="1" applyAlignment="1">
      <alignment horizontal="left" vertical="center"/>
    </xf>
    <xf numFmtId="0" fontId="54" fillId="0" borderId="4" xfId="1" applyNumberFormat="1" applyFont="1" applyFill="1" applyBorder="1" applyAlignment="1">
      <alignment horizontal="left" vertical="center"/>
    </xf>
    <xf numFmtId="0" fontId="54" fillId="0" borderId="3" xfId="3" applyNumberFormat="1" applyFont="1" applyFill="1" applyBorder="1" applyAlignment="1">
      <alignment horizontal="left" vertical="center"/>
    </xf>
    <xf numFmtId="0" fontId="55" fillId="0" borderId="3" xfId="5" applyNumberFormat="1" applyFont="1" applyFill="1" applyBorder="1" applyAlignment="1" applyProtection="1">
      <alignment horizontal="left" vertical="center"/>
      <protection locked="0"/>
    </xf>
    <xf numFmtId="0" fontId="54" fillId="0" borderId="3" xfId="5" applyNumberFormat="1" applyFont="1" applyFill="1" applyBorder="1" applyAlignment="1">
      <alignment horizontal="left" vertical="center"/>
    </xf>
    <xf numFmtId="167" fontId="54" fillId="0" borderId="3" xfId="5" applyNumberFormat="1" applyFont="1" applyFill="1" applyBorder="1" applyAlignment="1">
      <alignment horizontal="left" vertical="center"/>
    </xf>
    <xf numFmtId="0" fontId="10" fillId="0" borderId="4" xfId="1" applyNumberFormat="1" applyFont="1" applyFill="1" applyBorder="1" applyAlignment="1">
      <alignment horizontal="left" vertical="center"/>
    </xf>
    <xf numFmtId="0" fontId="10" fillId="0" borderId="3" xfId="3" applyNumberFormat="1" applyFont="1" applyFill="1" applyBorder="1" applyAlignment="1">
      <alignment horizontal="left" vertical="center"/>
    </xf>
    <xf numFmtId="0" fontId="31" fillId="0" borderId="3" xfId="5" applyNumberFormat="1" applyFont="1" applyFill="1" applyBorder="1" applyAlignment="1" applyProtection="1">
      <alignment horizontal="left" vertical="center"/>
      <protection locked="0"/>
    </xf>
    <xf numFmtId="0" fontId="10" fillId="0" borderId="3" xfId="5" applyNumberFormat="1" applyFont="1" applyFill="1" applyBorder="1" applyAlignment="1">
      <alignment horizontal="left" vertical="center"/>
    </xf>
    <xf numFmtId="167" fontId="10" fillId="0" borderId="3" xfId="5" applyNumberFormat="1" applyFont="1" applyFill="1" applyBorder="1" applyAlignment="1">
      <alignment horizontal="left" vertical="center"/>
    </xf>
    <xf numFmtId="0" fontId="6" fillId="4" borderId="4" xfId="1" applyNumberFormat="1" applyFont="1" applyFill="1" applyBorder="1" applyAlignment="1">
      <alignment horizontal="left" vertical="center"/>
    </xf>
    <xf numFmtId="0" fontId="2" fillId="0" borderId="4" xfId="1" applyNumberFormat="1" applyFont="1" applyFill="1" applyBorder="1" applyAlignment="1">
      <alignment horizontal="left" vertical="center"/>
    </xf>
    <xf numFmtId="0" fontId="2" fillId="0" borderId="3" xfId="3" applyNumberFormat="1" applyFont="1" applyFill="1" applyBorder="1" applyAlignment="1">
      <alignment horizontal="left" vertical="center"/>
    </xf>
    <xf numFmtId="0" fontId="17" fillId="0" borderId="3" xfId="5" applyNumberFormat="1" applyFont="1" applyFill="1" applyBorder="1" applyAlignment="1" applyProtection="1">
      <alignment horizontal="left" vertical="center"/>
      <protection locked="0"/>
    </xf>
    <xf numFmtId="0" fontId="2" fillId="0" borderId="3" xfId="5" applyNumberFormat="1" applyFont="1" applyFill="1" applyBorder="1" applyAlignment="1">
      <alignment horizontal="left" vertical="center"/>
    </xf>
    <xf numFmtId="167" fontId="2" fillId="0" borderId="3" xfId="5" applyNumberFormat="1" applyFont="1" applyFill="1" applyBorder="1" applyAlignment="1">
      <alignment horizontal="left" vertical="center"/>
    </xf>
    <xf numFmtId="0" fontId="1" fillId="0" borderId="0" xfId="6" applyAlignment="1">
      <alignment horizontal="left"/>
    </xf>
    <xf numFmtId="1" fontId="2" fillId="0" borderId="0" xfId="1" applyNumberFormat="1" applyFont="1" applyFill="1" applyBorder="1" applyAlignment="1">
      <alignment horizontal="left"/>
    </xf>
    <xf numFmtId="167" fontId="5" fillId="0" borderId="4" xfId="1" applyNumberFormat="1" applyFont="1" applyFill="1" applyBorder="1" applyAlignment="1">
      <alignment horizontal="left"/>
    </xf>
    <xf numFmtId="167" fontId="5" fillId="0" borderId="3" xfId="3" applyNumberFormat="1" applyFont="1" applyFill="1" applyBorder="1" applyAlignment="1">
      <alignment horizontal="left"/>
    </xf>
    <xf numFmtId="167" fontId="5" fillId="0" borderId="3" xfId="5" applyNumberFormat="1" applyFont="1" applyFill="1" applyBorder="1" applyAlignment="1" applyProtection="1">
      <alignment horizontal="left"/>
      <protection locked="0"/>
    </xf>
    <xf numFmtId="167" fontId="5" fillId="0" borderId="3" xfId="5" applyNumberFormat="1" applyFont="1" applyFill="1" applyBorder="1" applyAlignment="1">
      <alignment horizontal="left"/>
    </xf>
    <xf numFmtId="167" fontId="4" fillId="0" borderId="4" xfId="1" applyNumberFormat="1" applyFont="1" applyFill="1" applyBorder="1" applyAlignment="1">
      <alignment horizontal="left"/>
    </xf>
    <xf numFmtId="167" fontId="4" fillId="0" borderId="3" xfId="3" applyNumberFormat="1" applyFont="1" applyFill="1" applyBorder="1" applyAlignment="1">
      <alignment horizontal="left"/>
    </xf>
    <xf numFmtId="167" fontId="4" fillId="0" borderId="3" xfId="5" applyNumberFormat="1" applyFont="1" applyFill="1" applyBorder="1" applyAlignment="1" applyProtection="1">
      <alignment horizontal="left"/>
      <protection locked="0"/>
    </xf>
    <xf numFmtId="167" fontId="4" fillId="0" borderId="3" xfId="5" applyNumberFormat="1" applyFont="1" applyFill="1" applyBorder="1" applyAlignment="1">
      <alignment horizontal="left"/>
    </xf>
    <xf numFmtId="167" fontId="33" fillId="0" borderId="4" xfId="1" applyNumberFormat="1" applyFont="1" applyFill="1" applyBorder="1" applyAlignment="1">
      <alignment horizontal="left"/>
    </xf>
    <xf numFmtId="167" fontId="33" fillId="0" borderId="52" xfId="1" applyNumberFormat="1" applyFont="1" applyFill="1" applyBorder="1" applyAlignment="1">
      <alignment horizontal="left"/>
    </xf>
    <xf numFmtId="167" fontId="33" fillId="0" borderId="3" xfId="1" applyNumberFormat="1" applyFont="1" applyFill="1" applyBorder="1" applyAlignment="1">
      <alignment horizontal="left"/>
    </xf>
    <xf numFmtId="167" fontId="34" fillId="0" borderId="3" xfId="5" applyNumberFormat="1" applyFont="1" applyFill="1" applyBorder="1" applyAlignment="1">
      <alignment horizontal="left"/>
    </xf>
    <xf numFmtId="167" fontId="35" fillId="0" borderId="4" xfId="1" applyNumberFormat="1" applyFont="1" applyFill="1" applyBorder="1" applyAlignment="1">
      <alignment horizontal="left"/>
    </xf>
    <xf numFmtId="167" fontId="35" fillId="0" borderId="52" xfId="1" applyNumberFormat="1" applyFont="1" applyFill="1" applyBorder="1" applyAlignment="1">
      <alignment horizontal="left"/>
    </xf>
    <xf numFmtId="167" fontId="35" fillId="0" borderId="3" xfId="1" applyNumberFormat="1" applyFont="1" applyFill="1" applyBorder="1" applyAlignment="1">
      <alignment horizontal="left"/>
    </xf>
    <xf numFmtId="167" fontId="36" fillId="0" borderId="3" xfId="5" applyNumberFormat="1" applyFont="1" applyFill="1" applyBorder="1" applyAlignment="1">
      <alignment horizontal="left"/>
    </xf>
    <xf numFmtId="1" fontId="2" fillId="0" borderId="36" xfId="1" applyNumberFormat="1" applyFont="1" applyFill="1" applyBorder="1" applyAlignment="1">
      <alignment horizontal="left"/>
    </xf>
    <xf numFmtId="167" fontId="36" fillId="0" borderId="51" xfId="5" applyNumberFormat="1" applyFont="1" applyFill="1" applyBorder="1" applyAlignment="1">
      <alignment horizontal="left"/>
    </xf>
    <xf numFmtId="167" fontId="6" fillId="3" borderId="23" xfId="1" applyNumberFormat="1" applyFont="1" applyFill="1" applyBorder="1" applyAlignment="1">
      <alignment horizontal="left" vertical="center"/>
    </xf>
    <xf numFmtId="167" fontId="6" fillId="3" borderId="3" xfId="3" applyNumberFormat="1" applyFont="1" applyFill="1" applyBorder="1" applyAlignment="1">
      <alignment horizontal="left" vertical="center"/>
    </xf>
    <xf numFmtId="167" fontId="19" fillId="3" borderId="3" xfId="5" applyNumberFormat="1" applyFont="1" applyFill="1" applyBorder="1" applyAlignment="1" applyProtection="1">
      <alignment horizontal="left" vertical="center"/>
      <protection locked="0"/>
    </xf>
    <xf numFmtId="167" fontId="6" fillId="3" borderId="3" xfId="5" applyNumberFormat="1" applyFont="1" applyFill="1" applyBorder="1" applyAlignment="1">
      <alignment horizontal="left" vertical="center"/>
    </xf>
    <xf numFmtId="167" fontId="6" fillId="4" borderId="3" xfId="1" applyNumberFormat="1" applyFont="1" applyFill="1" applyBorder="1" applyAlignment="1">
      <alignment horizontal="left" vertical="center"/>
    </xf>
    <xf numFmtId="167" fontId="6" fillId="4" borderId="3" xfId="3" applyNumberFormat="1" applyFont="1" applyFill="1" applyBorder="1" applyAlignment="1">
      <alignment horizontal="left" vertical="center"/>
    </xf>
    <xf numFmtId="167" fontId="19" fillId="4" borderId="3" xfId="5" applyNumberFormat="1" applyFont="1" applyFill="1" applyBorder="1" applyAlignment="1" applyProtection="1">
      <alignment horizontal="left" vertical="center"/>
      <protection locked="0"/>
    </xf>
    <xf numFmtId="167" fontId="54" fillId="0" borderId="4" xfId="1" applyNumberFormat="1" applyFont="1" applyFill="1" applyBorder="1" applyAlignment="1">
      <alignment horizontal="left" vertical="center"/>
    </xf>
    <xf numFmtId="167" fontId="54" fillId="0" borderId="3" xfId="3" applyNumberFormat="1" applyFont="1" applyFill="1" applyBorder="1" applyAlignment="1">
      <alignment horizontal="left" vertical="center"/>
    </xf>
    <xf numFmtId="167" fontId="55" fillId="0" borderId="3" xfId="5" applyNumberFormat="1" applyFont="1" applyFill="1" applyBorder="1" applyAlignment="1" applyProtection="1">
      <alignment horizontal="left" vertical="center"/>
      <protection locked="0"/>
    </xf>
    <xf numFmtId="167" fontId="10" fillId="0" borderId="4" xfId="1" applyNumberFormat="1" applyFont="1" applyFill="1" applyBorder="1" applyAlignment="1">
      <alignment horizontal="left" vertical="center"/>
    </xf>
    <xf numFmtId="167" fontId="10" fillId="0" borderId="3" xfId="3" applyNumberFormat="1" applyFont="1" applyFill="1" applyBorder="1" applyAlignment="1">
      <alignment horizontal="left" vertical="center"/>
    </xf>
    <xf numFmtId="167" fontId="31" fillId="0" borderId="3" xfId="5" applyNumberFormat="1" applyFont="1" applyFill="1" applyBorder="1" applyAlignment="1" applyProtection="1">
      <alignment horizontal="left" vertical="center"/>
      <protection locked="0"/>
    </xf>
    <xf numFmtId="167" fontId="6" fillId="4" borderId="4" xfId="1" applyNumberFormat="1" applyFont="1" applyFill="1" applyBorder="1" applyAlignment="1">
      <alignment horizontal="left" vertical="center"/>
    </xf>
    <xf numFmtId="167" fontId="2" fillId="0" borderId="4" xfId="1" applyNumberFormat="1" applyFont="1" applyFill="1" applyBorder="1" applyAlignment="1">
      <alignment horizontal="left" vertical="center"/>
    </xf>
    <xf numFmtId="167" fontId="2" fillId="0" borderId="3" xfId="3" applyNumberFormat="1" applyFont="1" applyFill="1" applyBorder="1" applyAlignment="1">
      <alignment horizontal="left" vertical="center"/>
    </xf>
    <xf numFmtId="167" fontId="17" fillId="0" borderId="3" xfId="5" applyNumberFormat="1" applyFont="1" applyFill="1" applyBorder="1" applyAlignment="1" applyProtection="1">
      <alignment horizontal="left" vertical="center"/>
      <protection locked="0"/>
    </xf>
    <xf numFmtId="0" fontId="0" fillId="0" borderId="0" xfId="0" applyAlignment="1">
      <alignment horizontal="left"/>
    </xf>
    <xf numFmtId="1" fontId="2" fillId="0" borderId="23" xfId="9" applyNumberFormat="1" applyFont="1" applyFill="1" applyBorder="1" applyAlignment="1">
      <alignment horizontal="center" vertical="center" wrapText="1"/>
    </xf>
    <xf numFmtId="1" fontId="2" fillId="0" borderId="3" xfId="9" applyNumberFormat="1" applyFont="1" applyFill="1" applyBorder="1" applyAlignment="1">
      <alignment horizontal="center" vertical="center" wrapText="1"/>
    </xf>
    <xf numFmtId="1" fontId="2" fillId="0" borderId="27" xfId="9" applyNumberFormat="1" applyFont="1" applyFill="1" applyBorder="1" applyAlignment="1">
      <alignment horizontal="center" vertical="center" wrapText="1"/>
    </xf>
    <xf numFmtId="1" fontId="2" fillId="0" borderId="30" xfId="9" applyNumberFormat="1" applyFont="1" applyFill="1" applyBorder="1" applyAlignment="1">
      <alignment horizontal="center" vertical="center" wrapText="1"/>
    </xf>
    <xf numFmtId="1" fontId="2" fillId="0" borderId="2" xfId="9" applyNumberFormat="1" applyFont="1" applyFill="1" applyBorder="1" applyAlignment="1">
      <alignment horizontal="center" vertical="center" wrapText="1"/>
    </xf>
    <xf numFmtId="1" fontId="2" fillId="0" borderId="26" xfId="9" applyNumberFormat="1" applyFont="1" applyFill="1" applyBorder="1" applyAlignment="1">
      <alignment horizontal="center" vertical="center" wrapText="1"/>
    </xf>
    <xf numFmtId="169" fontId="16" fillId="0" borderId="0" xfId="6" applyNumberFormat="1" applyFont="1" applyBorder="1" applyAlignment="1">
      <alignment horizontal="justify" wrapText="1"/>
    </xf>
    <xf numFmtId="0" fontId="1" fillId="0" borderId="0" xfId="6" applyBorder="1" applyAlignment="1">
      <alignment horizontal="justify" wrapText="1"/>
    </xf>
    <xf numFmtId="0" fontId="14" fillId="0" borderId="0" xfId="7" applyFont="1" applyAlignment="1">
      <alignment horizontal="left" vertical="top" wrapText="1"/>
    </xf>
    <xf numFmtId="0" fontId="1" fillId="0" borderId="0" xfId="6" applyAlignment="1">
      <alignment vertical="top" wrapText="1"/>
    </xf>
    <xf numFmtId="1" fontId="11" fillId="0" borderId="0" xfId="5" applyNumberFormat="1" applyFont="1" applyFill="1" applyBorder="1" applyAlignment="1">
      <alignment horizontal="left" vertical="top" wrapText="1"/>
    </xf>
    <xf numFmtId="1" fontId="11" fillId="0" borderId="0" xfId="5" applyNumberFormat="1" applyFont="1" applyFill="1" applyBorder="1" applyAlignment="1">
      <alignment horizontal="left" wrapText="1"/>
    </xf>
    <xf numFmtId="168" fontId="10" fillId="0" borderId="0" xfId="5" applyNumberFormat="1" applyFont="1" applyBorder="1" applyAlignment="1">
      <alignment horizontal="left" vertical="center" wrapText="1"/>
    </xf>
    <xf numFmtId="171" fontId="17" fillId="0" borderId="0" xfId="6" applyNumberFormat="1" applyFont="1" applyFill="1" applyBorder="1" applyAlignment="1" applyProtection="1">
      <alignment horizontal="center" vertical="top" wrapText="1"/>
      <protection locked="0"/>
    </xf>
    <xf numFmtId="1" fontId="17" fillId="0" borderId="0" xfId="10" applyNumberFormat="1" applyFont="1" applyFill="1" applyBorder="1" applyAlignment="1" applyProtection="1">
      <alignment horizontal="center" vertical="top" wrapText="1"/>
      <protection locked="0"/>
    </xf>
    <xf numFmtId="1" fontId="17" fillId="0" borderId="29" xfId="10" applyNumberFormat="1" applyFont="1" applyFill="1" applyBorder="1" applyAlignment="1" applyProtection="1">
      <alignment horizontal="center" vertical="top" wrapText="1"/>
      <protection locked="0"/>
    </xf>
    <xf numFmtId="1" fontId="17" fillId="0" borderId="28" xfId="10" applyNumberFormat="1" applyFont="1" applyFill="1" applyBorder="1" applyAlignment="1" applyProtection="1">
      <alignment horizontal="center" vertical="top" wrapText="1"/>
      <protection locked="0"/>
    </xf>
    <xf numFmtId="1" fontId="17" fillId="0" borderId="1" xfId="10" applyNumberFormat="1" applyFont="1" applyFill="1" applyBorder="1" applyAlignment="1" applyProtection="1">
      <alignment horizontal="center" vertical="top" wrapText="1"/>
      <protection locked="0"/>
    </xf>
    <xf numFmtId="171" fontId="17" fillId="0" borderId="37" xfId="6" applyNumberFormat="1" applyFont="1" applyBorder="1" applyAlignment="1" applyProtection="1">
      <alignment horizontal="center" vertical="top" wrapText="1"/>
      <protection locked="0"/>
    </xf>
    <xf numFmtId="171" fontId="17" fillId="0" borderId="28" xfId="6" applyNumberFormat="1" applyFont="1" applyBorder="1" applyAlignment="1" applyProtection="1">
      <alignment horizontal="center" vertical="top" wrapText="1"/>
      <protection locked="0"/>
    </xf>
    <xf numFmtId="171" fontId="17" fillId="0" borderId="38" xfId="6" applyNumberFormat="1" applyFont="1" applyBorder="1" applyAlignment="1" applyProtection="1">
      <alignment horizontal="center" vertical="top" wrapText="1"/>
      <protection locked="0"/>
    </xf>
    <xf numFmtId="171" fontId="17" fillId="0" borderId="2" xfId="6" applyNumberFormat="1" applyFont="1" applyBorder="1" applyAlignment="1" applyProtection="1">
      <alignment horizontal="center" vertical="top" wrapText="1"/>
      <protection locked="0"/>
    </xf>
    <xf numFmtId="1" fontId="17" fillId="0" borderId="37" xfId="10" applyNumberFormat="1" applyFont="1" applyFill="1" applyBorder="1" applyAlignment="1" applyProtection="1">
      <alignment horizontal="center" vertical="top" wrapText="1"/>
      <protection locked="0"/>
    </xf>
    <xf numFmtId="1" fontId="17" fillId="0" borderId="2" xfId="10" applyNumberFormat="1" applyFont="1" applyFill="1" applyBorder="1" applyAlignment="1" applyProtection="1">
      <alignment horizontal="center" vertical="top" wrapText="1"/>
      <protection locked="0"/>
    </xf>
    <xf numFmtId="1" fontId="2" fillId="0" borderId="0" xfId="1" applyNumberFormat="1" applyFont="1" applyFill="1" applyBorder="1" applyAlignment="1">
      <alignment horizontal="left" wrapText="1"/>
    </xf>
    <xf numFmtId="1" fontId="2" fillId="0" borderId="0" xfId="5" applyNumberFormat="1" applyFont="1" applyFill="1" applyBorder="1" applyAlignment="1">
      <alignment horizontal="left" wrapText="1"/>
    </xf>
    <xf numFmtId="2" fontId="10" fillId="0" borderId="2" xfId="10" applyNumberFormat="1" applyFont="1" applyFill="1" applyBorder="1" applyAlignment="1" applyProtection="1">
      <alignment horizontal="center" wrapText="1"/>
      <protection locked="0"/>
    </xf>
    <xf numFmtId="2" fontId="10" fillId="0" borderId="0" xfId="10" applyNumberFormat="1" applyFont="1" applyFill="1" applyBorder="1" applyAlignment="1" applyProtection="1">
      <alignment horizontal="center" wrapText="1"/>
      <protection locked="0"/>
    </xf>
    <xf numFmtId="1" fontId="17" fillId="0" borderId="0" xfId="10" applyNumberFormat="1" applyFont="1" applyFill="1" applyBorder="1" applyAlignment="1" applyProtection="1">
      <alignment horizontal="center" vertical="center" wrapText="1"/>
      <protection locked="0"/>
    </xf>
    <xf numFmtId="168" fontId="30" fillId="0" borderId="0" xfId="5" applyNumberFormat="1" applyFont="1" applyBorder="1" applyAlignment="1">
      <alignment horizontal="left" vertical="center" wrapText="1"/>
    </xf>
    <xf numFmtId="1" fontId="22" fillId="0" borderId="0" xfId="10" applyNumberFormat="1" applyFont="1" applyFill="1" applyBorder="1" applyAlignment="1" applyProtection="1">
      <alignment horizontal="left" vertical="center" wrapText="1"/>
      <protection locked="0"/>
    </xf>
    <xf numFmtId="1" fontId="17" fillId="0" borderId="30" xfId="10" applyNumberFormat="1" applyFont="1" applyFill="1" applyBorder="1" applyAlignment="1" applyProtection="1">
      <alignment horizontal="center" vertical="center" wrapText="1"/>
      <protection locked="0"/>
    </xf>
    <xf numFmtId="1" fontId="17" fillId="0" borderId="2" xfId="10" applyNumberFormat="1" applyFont="1" applyFill="1" applyBorder="1" applyAlignment="1" applyProtection="1">
      <alignment horizontal="center" vertical="center" wrapText="1"/>
      <protection locked="0"/>
    </xf>
    <xf numFmtId="1" fontId="17" fillId="0" borderId="29" xfId="10" applyNumberFormat="1" applyFont="1" applyFill="1" applyBorder="1" applyAlignment="1" applyProtection="1">
      <alignment horizontal="center" vertical="center" wrapText="1"/>
      <protection locked="0"/>
    </xf>
    <xf numFmtId="1" fontId="17" fillId="0" borderId="28" xfId="10" applyNumberFormat="1" applyFont="1" applyFill="1" applyBorder="1" applyAlignment="1" applyProtection="1">
      <alignment horizontal="center" vertical="center" wrapText="1"/>
      <protection locked="0"/>
    </xf>
    <xf numFmtId="0" fontId="10" fillId="0" borderId="0" xfId="12" applyFont="1" applyBorder="1" applyAlignment="1">
      <alignment horizontal="left" wrapText="1"/>
    </xf>
    <xf numFmtId="2" fontId="2" fillId="0" borderId="50" xfId="9" applyNumberFormat="1" applyFont="1" applyFill="1" applyBorder="1" applyAlignment="1">
      <alignment horizontal="center" vertical="center" wrapText="1"/>
    </xf>
    <xf numFmtId="2" fontId="2" fillId="0" borderId="1" xfId="9" applyNumberFormat="1" applyFont="1" applyFill="1" applyBorder="1" applyAlignment="1">
      <alignment horizontal="center" vertical="center"/>
    </xf>
    <xf numFmtId="2" fontId="2" fillId="0" borderId="49" xfId="9" applyNumberFormat="1" applyFont="1" applyFill="1" applyBorder="1" applyAlignment="1">
      <alignment horizontal="center" vertical="center"/>
    </xf>
  </cellXfs>
  <cellStyles count="17">
    <cellStyle name="čárky_BilEA vysl" xfId="8"/>
    <cellStyle name="čárky_EvNezam" xfId="11"/>
    <cellStyle name="Hypertextové prepojenie" xfId="4" builtinId="8"/>
    <cellStyle name="Normal" xfId="14"/>
    <cellStyle name="Normálna" xfId="0" builtinId="0"/>
    <cellStyle name="Normálna 2" xfId="6"/>
    <cellStyle name="Normálna 3" xfId="16"/>
    <cellStyle name="normální 2" xfId="15"/>
    <cellStyle name="normální_2str okresy1" xfId="9"/>
    <cellStyle name="normální_Bil 2002" xfId="3"/>
    <cellStyle name="normální_Bil2001" xfId="1"/>
    <cellStyle name="normální_BilEA vysl" xfId="2"/>
    <cellStyle name="normální_EvNezam" xfId="5"/>
    <cellStyle name="normální_narod" xfId="13"/>
    <cellStyle name="normální_Tab2" xfId="12"/>
    <cellStyle name="normální_Tab5" xfId="7"/>
    <cellStyle name="normální_ZamEkCinKR vysl" xfId="10"/>
  </cellStyles>
  <dxfs count="0"/>
  <tableStyles count="0" defaultTableStyle="TableStyleMedium2" defaultPivotStyle="PivotStyleLight16"/>
  <colors>
    <mruColors>
      <color rgb="FFDAEEF3"/>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externalLinkPath" Target="file:///\\ke6371nb\Ro&#269;enka%20regi&#243;nov%20SR\Dokumenty\PUBLIK&#193;CIE\podklady\mazurova\Bil2001.xls" TargetMode="External"/><Relationship Id="rId7" Type="http://schemas.openxmlformats.org/officeDocument/2006/relationships/printerSettings" Target="../printerSettings/printerSettings1.bin"/><Relationship Id="rId2" Type="http://schemas.openxmlformats.org/officeDocument/2006/relationships/externalLinkPath" Target="file:///\\ke6371nb\Ro&#269;enka%20regi&#243;nov%20SR\Dokumenty\PUBLIK&#193;CIE\podklady\mazurova\Bil2001.xls" TargetMode="External"/><Relationship Id="rId1" Type="http://schemas.openxmlformats.org/officeDocument/2006/relationships/externalLinkPath" Target="file:///\\ke6371nb\Ro&#269;enka%20regi&#243;nov%20SR\Dokumenty\PUBLIK&#193;CIE\podklady\mazurova\Bil2001.xls" TargetMode="External"/><Relationship Id="rId6" Type="http://schemas.openxmlformats.org/officeDocument/2006/relationships/hyperlink" Target="http://datacube.statistics.sk/" TargetMode="External"/><Relationship Id="rId5" Type="http://schemas.openxmlformats.org/officeDocument/2006/relationships/hyperlink" Target="https://datacube.statistics.sk/" TargetMode="External"/><Relationship Id="rId4" Type="http://schemas.openxmlformats.org/officeDocument/2006/relationships/hyperlink" Target="hhttps://datacube.statistics.sk/" TargetMode="External"/></Relationships>
</file>

<file path=xl/worksheets/_rels/sheet3.xml.rels><?xml version="1.0" encoding="UTF-8" standalone="yes"?>
<Relationships xmlns="http://schemas.openxmlformats.org/package/2006/relationships"><Relationship Id="rId3" Type="http://schemas.openxmlformats.org/officeDocument/2006/relationships/externalLinkPath" Target="file:///\\ke6371nb\Ro&#269;enka%20regi&#243;nov%20SR\Dokumenty\PUBLIK&#193;CIE\podklady\mazurova\Bil2001.xls" TargetMode="External"/><Relationship Id="rId2" Type="http://schemas.openxmlformats.org/officeDocument/2006/relationships/externalLinkPath" Target="file:///\\ke6371nb\Ro&#269;enka%20regi&#243;nov%20SR\Dokumenty\PUBLIK&#193;CIE\podklady\mazurova\Bil2001.xls" TargetMode="External"/><Relationship Id="rId1" Type="http://schemas.openxmlformats.org/officeDocument/2006/relationships/externalLinkPath" Target="file:///\\ke6371nb\Ro&#269;enka%20regi&#243;nov%20SR\Dokumenty\PUBLIK&#193;CIE\podklady\mazurova\Bil2001.xls" TargetMode="External"/><Relationship Id="rId6" Type="http://schemas.openxmlformats.org/officeDocument/2006/relationships/printerSettings" Target="../printerSettings/printerSettings2.bin"/><Relationship Id="rId5" Type="http://schemas.openxmlformats.org/officeDocument/2006/relationships/hyperlink" Target="https://datacube.statistics.sk/" TargetMode="External"/><Relationship Id="rId4" Type="http://schemas.openxmlformats.org/officeDocument/2006/relationships/hyperlink" Target="https://datacube.statistics.sk/" TargetMode="External"/></Relationships>
</file>

<file path=xl/worksheets/_rels/sheet4.xml.rels><?xml version="1.0" encoding="UTF-8" standalone="yes"?>
<Relationships xmlns="http://schemas.openxmlformats.org/package/2006/relationships"><Relationship Id="rId3" Type="http://schemas.openxmlformats.org/officeDocument/2006/relationships/externalLinkPath" Target="file:///\\ke6371nb\Ro&#269;enka%20regi&#243;nov%20SR\Dokumenty\PUBLIK&#193;CIE\podklady\mazurova\Bil2001.xls" TargetMode="External"/><Relationship Id="rId2" Type="http://schemas.openxmlformats.org/officeDocument/2006/relationships/externalLinkPath" Target="file:///\\ke6371nb\Ro&#269;enka%20regi&#243;nov%20SR\Dokumenty\PUBLIK&#193;CIE\podklady\mazurova\Bil2001.xls" TargetMode="External"/><Relationship Id="rId1" Type="http://schemas.openxmlformats.org/officeDocument/2006/relationships/externalLinkPath" Target="file:///\\ke6371nb\Ro&#269;enka%20regi&#243;nov%20SR\Dokumenty\PUBLIK&#193;CIE\podklady\mazurova\Bil2001.xls" TargetMode="External"/><Relationship Id="rId5" Type="http://schemas.openxmlformats.org/officeDocument/2006/relationships/printerSettings" Target="../printerSettings/printerSettings3.bin"/><Relationship Id="rId4" Type="http://schemas.openxmlformats.org/officeDocument/2006/relationships/hyperlink" Target="https://datacube.statistics.sk/" TargetMode="External"/></Relationships>
</file>

<file path=xl/worksheets/_rels/sheet5.xml.rels><?xml version="1.0" encoding="UTF-8" standalone="yes"?>
<Relationships xmlns="http://schemas.openxmlformats.org/package/2006/relationships"><Relationship Id="rId3" Type="http://schemas.openxmlformats.org/officeDocument/2006/relationships/externalLinkPath" Target="file:///\\ke6371nb\Ro&#269;enka%20regi&#243;nov%20SR\Dokumenty\PUBLIK&#193;CIE\podklady\mazurova\Bil2001.xls" TargetMode="External"/><Relationship Id="rId2" Type="http://schemas.openxmlformats.org/officeDocument/2006/relationships/externalLinkPath" Target="file:///\\ke6371nb\Ro&#269;enka%20regi&#243;nov%20SR\Dokumenty\PUBLIK&#193;CIE\podklady\mazurova\Bil2001.xls" TargetMode="External"/><Relationship Id="rId1" Type="http://schemas.openxmlformats.org/officeDocument/2006/relationships/externalLinkPath" Target="file:///\\ke6371nb\Ro&#269;enka%20regi&#243;nov%20SR\Dokumenty\PUBLIK&#193;CIE\podklady\mazurova\Bil2001.xls" TargetMode="External"/><Relationship Id="rId5" Type="http://schemas.openxmlformats.org/officeDocument/2006/relationships/printerSettings" Target="../printerSettings/printerSettings4.bin"/><Relationship Id="rId4" Type="http://schemas.openxmlformats.org/officeDocument/2006/relationships/hyperlink" Target="http://datacube.statistics.sk/" TargetMode="External"/></Relationships>
</file>

<file path=xl/worksheets/_rels/sheet6.xml.rels><?xml version="1.0" encoding="UTF-8" standalone="yes"?>
<Relationships xmlns="http://schemas.openxmlformats.org/package/2006/relationships"><Relationship Id="rId3" Type="http://schemas.openxmlformats.org/officeDocument/2006/relationships/externalLinkPath" Target="file:///D:\Dokumenty\PUBLIK&#193;CIE\podklady\mazurova\Bil2001.xls" TargetMode="External"/><Relationship Id="rId2" Type="http://schemas.openxmlformats.org/officeDocument/2006/relationships/externalLinkPath" Target="file:///D:\Dokumenty\PUBLIK&#193;CIE\podklady\mazurova\Bil2001.xls" TargetMode="External"/><Relationship Id="rId1" Type="http://schemas.openxmlformats.org/officeDocument/2006/relationships/externalLinkPath" Target="file:///D:\Dokumenty\PUBLIK&#193;CIE\podklady\mazurova\Bil2001.xls" TargetMode="External"/><Relationship Id="rId6" Type="http://schemas.openxmlformats.org/officeDocument/2006/relationships/printerSettings" Target="../printerSettings/printerSettings5.bin"/><Relationship Id="rId5" Type="http://schemas.openxmlformats.org/officeDocument/2006/relationships/hyperlink" Target="https://datacube.statistics.sk/" TargetMode="External"/><Relationship Id="rId4" Type="http://schemas.openxmlformats.org/officeDocument/2006/relationships/hyperlink" Target="https://datacube.statistics.sk/" TargetMode="External"/></Relationships>
</file>

<file path=xl/worksheets/_rels/sheet7.xml.rels><?xml version="1.0" encoding="UTF-8" standalone="yes"?>
<Relationships xmlns="http://schemas.openxmlformats.org/package/2006/relationships"><Relationship Id="rId3" Type="http://schemas.openxmlformats.org/officeDocument/2006/relationships/externalLinkPath" Target="file:///D:\Dokumenty\PUBLIK&#193;CIE\podklady\mazurova\Bil2001.xls" TargetMode="External"/><Relationship Id="rId2" Type="http://schemas.openxmlformats.org/officeDocument/2006/relationships/externalLinkPath" Target="file:///D:\Dokumenty\PUBLIK&#193;CIE\podklady\mazurova\Bil2001.xls" TargetMode="External"/><Relationship Id="rId1" Type="http://schemas.openxmlformats.org/officeDocument/2006/relationships/externalLinkPath" Target="file:///D:\Dokumenty\PUBLIK&#193;CIE\podklady\mazurova\Bil2001.xls" TargetMode="External"/><Relationship Id="rId6" Type="http://schemas.openxmlformats.org/officeDocument/2006/relationships/printerSettings" Target="../printerSettings/printerSettings6.bin"/><Relationship Id="rId5" Type="http://schemas.openxmlformats.org/officeDocument/2006/relationships/hyperlink" Target="https://datacube.statistics.sk/" TargetMode="External"/><Relationship Id="rId4" Type="http://schemas.openxmlformats.org/officeDocument/2006/relationships/hyperlink" Target="https://datacube.statistics.s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workbookViewId="0">
      <selection activeCell="C30" sqref="C30"/>
    </sheetView>
  </sheetViews>
  <sheetFormatPr defaultRowHeight="14.4" x14ac:dyDescent="0.3"/>
  <cols>
    <col min="1" max="1" width="3.6640625" customWidth="1"/>
    <col min="2" max="2" width="6.44140625" customWidth="1"/>
    <col min="3" max="3" width="17.44140625" customWidth="1"/>
    <col min="4" max="4" width="22.5546875" customWidth="1"/>
    <col min="5" max="5" width="57.6640625" customWidth="1"/>
    <col min="6" max="6" width="3.6640625" customWidth="1"/>
    <col min="7" max="7" width="6.44140625" customWidth="1"/>
    <col min="8" max="8" width="17.44140625" customWidth="1"/>
    <col min="9" max="9" width="22.5546875" customWidth="1"/>
  </cols>
  <sheetData>
    <row r="1" spans="1:10" s="347" customFormat="1" ht="15" customHeight="1" x14ac:dyDescent="0.25">
      <c r="A1" s="490" t="s">
        <v>2289</v>
      </c>
      <c r="B1" s="236"/>
      <c r="C1" s="236"/>
      <c r="D1" s="236"/>
      <c r="E1" s="348"/>
      <c r="F1" s="349"/>
      <c r="G1" s="350"/>
      <c r="H1" s="350"/>
      <c r="I1" s="350"/>
    </row>
    <row r="2" spans="1:10" s="347" customFormat="1" ht="15" customHeight="1" x14ac:dyDescent="0.25">
      <c r="A2" s="491" t="s">
        <v>2290</v>
      </c>
      <c r="B2" s="492"/>
      <c r="C2" s="492"/>
      <c r="D2" s="492"/>
      <c r="F2" s="349"/>
      <c r="G2" s="350"/>
      <c r="H2" s="350"/>
      <c r="I2" s="350"/>
    </row>
    <row r="3" spans="1:10" s="347" customFormat="1" ht="15" customHeight="1" x14ac:dyDescent="0.25">
      <c r="A3" s="346"/>
      <c r="E3" s="348"/>
      <c r="F3" s="349"/>
      <c r="G3" s="350"/>
      <c r="H3" s="350"/>
      <c r="I3" s="350"/>
    </row>
    <row r="4" spans="1:10" s="347" customFormat="1" ht="15" customHeight="1" x14ac:dyDescent="0.25">
      <c r="A4" s="351" t="s">
        <v>2283</v>
      </c>
      <c r="F4" s="350"/>
      <c r="G4" s="350"/>
      <c r="H4" s="350"/>
      <c r="I4" s="350"/>
    </row>
    <row r="5" spans="1:10" s="347" customFormat="1" ht="15" customHeight="1" x14ac:dyDescent="0.25">
      <c r="A5" s="354" t="s">
        <v>2284</v>
      </c>
      <c r="C5" s="351"/>
      <c r="F5" s="352"/>
      <c r="G5" s="350"/>
      <c r="H5" s="350"/>
      <c r="I5" s="350"/>
    </row>
    <row r="6" spans="1:10" s="347" customFormat="1" ht="15" customHeight="1" x14ac:dyDescent="0.25">
      <c r="A6" s="353"/>
      <c r="C6" s="351"/>
      <c r="F6" s="352"/>
      <c r="G6" s="350"/>
      <c r="H6" s="350"/>
      <c r="I6" s="350"/>
    </row>
    <row r="7" spans="1:10" s="347" customFormat="1" ht="15" customHeight="1" x14ac:dyDescent="0.25">
      <c r="A7" s="353" t="s">
        <v>2277</v>
      </c>
      <c r="F7" s="354"/>
      <c r="G7" s="350"/>
      <c r="H7" s="350"/>
      <c r="I7" s="350"/>
    </row>
    <row r="8" spans="1:10" s="347" customFormat="1" ht="15" customHeight="1" x14ac:dyDescent="0.25">
      <c r="A8" s="354" t="s">
        <v>2278</v>
      </c>
      <c r="B8" s="350"/>
      <c r="F8" s="354"/>
      <c r="G8" s="350"/>
      <c r="H8" s="350"/>
      <c r="I8" s="350"/>
    </row>
    <row r="9" spans="1:10" s="356" customFormat="1" ht="15" customHeight="1" x14ac:dyDescent="0.25">
      <c r="A9" s="348">
        <v>19</v>
      </c>
      <c r="B9" s="355" t="s">
        <v>43</v>
      </c>
      <c r="F9" s="352"/>
      <c r="G9" s="358"/>
      <c r="H9" s="357"/>
      <c r="I9" s="357"/>
    </row>
    <row r="10" spans="1:10" s="356" customFormat="1" ht="15" customHeight="1" x14ac:dyDescent="0.25">
      <c r="A10" s="352">
        <v>19</v>
      </c>
      <c r="B10" s="358" t="s">
        <v>42</v>
      </c>
      <c r="C10" s="357"/>
      <c r="F10" s="352"/>
      <c r="G10" s="358"/>
      <c r="H10" s="357"/>
      <c r="I10" s="357"/>
    </row>
    <row r="11" spans="1:10" s="347" customFormat="1" ht="15" customHeight="1" x14ac:dyDescent="0.25">
      <c r="A11" s="348"/>
      <c r="B11" s="481" t="s">
        <v>2266</v>
      </c>
      <c r="C11" s="481" t="s">
        <v>2279</v>
      </c>
      <c r="D11" s="481"/>
      <c r="F11" s="352"/>
      <c r="G11" s="343"/>
      <c r="H11" s="350"/>
      <c r="I11" s="350"/>
    </row>
    <row r="12" spans="1:10" s="347" customFormat="1" ht="15" customHeight="1" x14ac:dyDescent="0.3">
      <c r="A12" s="348"/>
      <c r="B12" s="205"/>
      <c r="C12" s="350" t="s">
        <v>2280</v>
      </c>
      <c r="D12" s="350"/>
      <c r="F12" s="352"/>
      <c r="G12" s="343"/>
      <c r="H12" s="350"/>
      <c r="I12" s="350"/>
    </row>
    <row r="13" spans="1:10" x14ac:dyDescent="0.3">
      <c r="A13" s="341"/>
      <c r="B13" s="481" t="s">
        <v>2267</v>
      </c>
      <c r="C13" s="481" t="s">
        <v>0</v>
      </c>
      <c r="D13" s="481"/>
      <c r="E13" s="205"/>
      <c r="F13" s="342"/>
      <c r="G13" s="343"/>
      <c r="H13" s="343"/>
      <c r="I13" s="343"/>
      <c r="J13" s="344"/>
    </row>
    <row r="14" spans="1:10" s="205" customFormat="1" x14ac:dyDescent="0.3">
      <c r="A14" s="341"/>
      <c r="C14" s="343" t="s">
        <v>2268</v>
      </c>
      <c r="D14" s="343"/>
      <c r="F14" s="342"/>
      <c r="G14" s="343"/>
      <c r="H14" s="343"/>
      <c r="I14" s="343"/>
      <c r="J14" s="344"/>
    </row>
    <row r="15" spans="1:10" x14ac:dyDescent="0.3">
      <c r="A15" s="341"/>
      <c r="B15" s="481" t="s">
        <v>2269</v>
      </c>
      <c r="C15" s="481" t="s">
        <v>1</v>
      </c>
      <c r="D15" s="481"/>
      <c r="E15" s="481"/>
      <c r="F15" s="342"/>
      <c r="G15" s="343"/>
      <c r="H15" s="343"/>
      <c r="I15" s="343"/>
      <c r="J15" s="344"/>
    </row>
    <row r="16" spans="1:10" s="205" customFormat="1" x14ac:dyDescent="0.3">
      <c r="A16" s="341"/>
      <c r="B16" s="480"/>
      <c r="C16" s="343" t="s">
        <v>2270</v>
      </c>
      <c r="D16" s="343"/>
      <c r="E16" s="344"/>
      <c r="F16" s="342"/>
      <c r="G16" s="343"/>
      <c r="H16" s="343"/>
      <c r="I16" s="343"/>
      <c r="J16" s="344"/>
    </row>
    <row r="17" spans="1:10" x14ac:dyDescent="0.3">
      <c r="A17" s="341"/>
      <c r="B17" s="481" t="s">
        <v>2271</v>
      </c>
      <c r="C17" s="481" t="s">
        <v>2</v>
      </c>
      <c r="D17" s="481"/>
      <c r="E17" s="481"/>
      <c r="F17" s="342"/>
      <c r="G17" s="343"/>
      <c r="H17" s="343"/>
      <c r="I17" s="343"/>
      <c r="J17" s="345"/>
    </row>
    <row r="18" spans="1:10" s="205" customFormat="1" x14ac:dyDescent="0.3">
      <c r="A18" s="341"/>
      <c r="B18" s="480"/>
      <c r="C18" s="343" t="s">
        <v>2272</v>
      </c>
      <c r="D18" s="343"/>
      <c r="E18" s="345"/>
      <c r="F18" s="342"/>
      <c r="G18" s="343"/>
      <c r="H18" s="343"/>
      <c r="I18" s="343"/>
      <c r="J18" s="345"/>
    </row>
    <row r="19" spans="1:10" x14ac:dyDescent="0.3">
      <c r="A19" s="341"/>
      <c r="B19" s="481" t="s">
        <v>2273</v>
      </c>
      <c r="C19" s="481" t="s">
        <v>3</v>
      </c>
      <c r="D19" s="481"/>
      <c r="E19" s="480"/>
      <c r="F19" s="342"/>
      <c r="G19" s="343"/>
      <c r="H19" s="343"/>
      <c r="I19" s="343"/>
    </row>
    <row r="20" spans="1:10" s="205" customFormat="1" x14ac:dyDescent="0.3">
      <c r="A20" s="341"/>
      <c r="B20" s="480"/>
      <c r="C20" s="343" t="s">
        <v>2274</v>
      </c>
      <c r="D20" s="343"/>
      <c r="E20" s="480"/>
      <c r="F20" s="342"/>
      <c r="G20" s="343"/>
      <c r="H20" s="343"/>
      <c r="I20" s="343"/>
    </row>
    <row r="21" spans="1:10" x14ac:dyDescent="0.3">
      <c r="A21" s="341"/>
      <c r="B21" s="481" t="s">
        <v>2275</v>
      </c>
      <c r="C21" s="481" t="s">
        <v>4</v>
      </c>
      <c r="D21" s="481"/>
      <c r="E21" s="480"/>
      <c r="F21" s="342"/>
      <c r="G21" s="343"/>
      <c r="H21" s="343"/>
      <c r="I21" s="343"/>
    </row>
    <row r="22" spans="1:10" x14ac:dyDescent="0.3">
      <c r="C22" s="343" t="s">
        <v>2276</v>
      </c>
      <c r="D22" s="343"/>
      <c r="E22" t="s">
        <v>2285</v>
      </c>
    </row>
    <row r="26" spans="1:10" x14ac:dyDescent="0.3">
      <c r="D26" s="252"/>
      <c r="E26" s="256"/>
      <c r="F26" s="256"/>
      <c r="G26" s="256"/>
      <c r="H26" s="238"/>
    </row>
  </sheetData>
  <hyperlinks>
    <hyperlink ref="B11:D11" location="T19_1!A1" display="T 19-1."/>
    <hyperlink ref="B13:D13" location="T19_2!A1" display="T 19-2."/>
    <hyperlink ref="B15:E15" location="T19_3!A1" display="T 19-3."/>
    <hyperlink ref="B17:E17" location="T19_4!A1" display="T 19-4."/>
    <hyperlink ref="B19:D19" location="T19_5!A1" display="T 19-5."/>
    <hyperlink ref="B21:D21" location="T19_6!A1" display="T 19-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
  <sheetViews>
    <sheetView showGridLines="0" showOutlineSymbols="0" zoomScaleNormal="100" workbookViewId="0">
      <pane xSplit="2" ySplit="7" topLeftCell="C59" activePane="bottomRight" state="frozen"/>
      <selection activeCell="C8" sqref="C8"/>
      <selection pane="topRight" activeCell="C8" sqref="C8"/>
      <selection pane="bottomLeft" activeCell="C8" sqref="C8"/>
      <selection pane="bottomRight" activeCell="C98" sqref="C98"/>
    </sheetView>
  </sheetViews>
  <sheetFormatPr defaultColWidth="10.33203125" defaultRowHeight="12.6" customHeight="1" outlineLevelRow="1" x14ac:dyDescent="0.2"/>
  <cols>
    <col min="1" max="1" width="16.109375" style="5" customWidth="1"/>
    <col min="2" max="2" width="4.44140625" style="4" bestFit="1" customWidth="1"/>
    <col min="3" max="5" width="12" style="1" customWidth="1"/>
    <col min="6" max="6" width="15.33203125" style="1" customWidth="1"/>
    <col min="7" max="7" width="15.33203125" style="3" customWidth="1"/>
    <col min="8" max="9" width="10.33203125" style="2" customWidth="1"/>
    <col min="10" max="12" width="8.6640625" style="1" customWidth="1"/>
    <col min="13" max="13" width="13.88671875" style="1" customWidth="1"/>
    <col min="14" max="14" width="15.33203125" style="3" customWidth="1"/>
    <col min="15" max="18" width="4.109375" style="2" customWidth="1"/>
    <col min="19" max="19" width="4.109375" style="1" customWidth="1"/>
    <col min="20" max="16384" width="10.33203125" style="1"/>
  </cols>
  <sheetData>
    <row r="1" spans="1:18" s="238" customFormat="1" ht="13.8" x14ac:dyDescent="0.3">
      <c r="A1" s="237" t="s">
        <v>43</v>
      </c>
      <c r="B1" s="252"/>
      <c r="C1" s="256"/>
      <c r="D1" s="256"/>
      <c r="E1" s="256"/>
      <c r="G1" s="176" t="s">
        <v>42</v>
      </c>
      <c r="J1" s="256"/>
      <c r="K1" s="256"/>
      <c r="L1" s="256"/>
      <c r="N1" s="176"/>
    </row>
    <row r="2" spans="1:18" s="238" customFormat="1" ht="15.6" x14ac:dyDescent="0.3">
      <c r="A2" s="237" t="s">
        <v>41</v>
      </c>
      <c r="B2" s="254"/>
      <c r="C2" s="258"/>
      <c r="D2" s="258"/>
      <c r="E2" s="258"/>
      <c r="F2" s="258"/>
      <c r="G2" s="177"/>
      <c r="J2" s="482" t="s">
        <v>2286</v>
      </c>
      <c r="K2" s="483"/>
      <c r="L2" s="258"/>
      <c r="M2" s="258"/>
      <c r="N2" s="177"/>
    </row>
    <row r="3" spans="1:18" s="240" customFormat="1" ht="16.2" thickBot="1" x14ac:dyDescent="0.35">
      <c r="A3" s="239" t="s">
        <v>40</v>
      </c>
      <c r="B3" s="255"/>
      <c r="C3" s="295"/>
      <c r="D3" s="295"/>
      <c r="E3" s="295"/>
      <c r="F3" s="295"/>
      <c r="G3" s="178"/>
      <c r="H3" s="258"/>
      <c r="J3" s="295"/>
      <c r="K3" s="295"/>
      <c r="L3" s="295"/>
      <c r="M3" s="295"/>
      <c r="N3" s="178"/>
    </row>
    <row r="4" spans="1:18" s="55" customFormat="1" ht="36.75" customHeight="1" x14ac:dyDescent="0.2">
      <c r="A4" s="589" t="s">
        <v>39</v>
      </c>
      <c r="B4" s="592" t="s">
        <v>38</v>
      </c>
      <c r="C4" s="179" t="s">
        <v>37</v>
      </c>
      <c r="D4" s="179" t="s">
        <v>36</v>
      </c>
      <c r="E4" s="180" t="s">
        <v>35</v>
      </c>
      <c r="F4" s="179" t="s">
        <v>34</v>
      </c>
      <c r="G4" s="181" t="s">
        <v>33</v>
      </c>
      <c r="H4" s="4"/>
      <c r="I4" s="56"/>
      <c r="J4" s="314"/>
      <c r="K4" s="314"/>
      <c r="L4" s="315"/>
      <c r="M4" s="314"/>
      <c r="N4" s="314"/>
      <c r="O4" s="56"/>
      <c r="P4" s="56"/>
      <c r="Q4" s="56"/>
      <c r="R4" s="56"/>
    </row>
    <row r="5" spans="1:18" s="51" customFormat="1" ht="11.1" customHeight="1" x14ac:dyDescent="0.3">
      <c r="A5" s="590"/>
      <c r="B5" s="593"/>
      <c r="C5" s="294"/>
      <c r="D5" s="293"/>
      <c r="E5" s="182"/>
      <c r="F5" s="296" t="s">
        <v>27</v>
      </c>
      <c r="G5" s="297" t="s">
        <v>27</v>
      </c>
      <c r="H5" s="253"/>
      <c r="I5" s="52"/>
      <c r="J5" s="292"/>
      <c r="K5" s="292"/>
      <c r="L5" s="313"/>
      <c r="M5" s="312"/>
      <c r="N5" s="312"/>
      <c r="O5" s="52"/>
      <c r="P5" s="52"/>
      <c r="Q5" s="52"/>
      <c r="R5" s="52"/>
    </row>
    <row r="6" spans="1:18" s="51" customFormat="1" ht="39.75" customHeight="1" x14ac:dyDescent="0.3">
      <c r="A6" s="590"/>
      <c r="B6" s="593"/>
      <c r="C6" s="183" t="s">
        <v>32</v>
      </c>
      <c r="D6" s="183" t="s">
        <v>31</v>
      </c>
      <c r="E6" s="184" t="s">
        <v>30</v>
      </c>
      <c r="F6" s="185" t="s">
        <v>29</v>
      </c>
      <c r="G6" s="186" t="s">
        <v>28</v>
      </c>
      <c r="H6" s="253"/>
      <c r="I6" s="52"/>
      <c r="J6" s="48"/>
      <c r="K6" s="48"/>
      <c r="L6" s="311"/>
      <c r="M6" s="310"/>
      <c r="N6" s="310"/>
      <c r="O6" s="52"/>
      <c r="P6" s="52"/>
      <c r="Q6" s="52"/>
      <c r="R6" s="52"/>
    </row>
    <row r="7" spans="1:18" s="308" customFormat="1" ht="11.1" customHeight="1" thickBot="1" x14ac:dyDescent="0.25">
      <c r="A7" s="591"/>
      <c r="B7" s="594"/>
      <c r="C7" s="187"/>
      <c r="D7" s="187"/>
      <c r="E7" s="188"/>
      <c r="F7" s="189" t="s">
        <v>27</v>
      </c>
      <c r="G7" s="189" t="s">
        <v>27</v>
      </c>
      <c r="H7" s="49"/>
      <c r="I7" s="47"/>
      <c r="J7" s="48"/>
      <c r="K7" s="48"/>
      <c r="L7" s="311"/>
      <c r="M7" s="310"/>
      <c r="N7" s="310"/>
      <c r="O7" s="309"/>
      <c r="P7" s="309"/>
      <c r="Q7" s="309"/>
      <c r="R7" s="47"/>
    </row>
    <row r="8" spans="1:18" s="241" customFormat="1" ht="12.6" customHeight="1" x14ac:dyDescent="0.3">
      <c r="A8" s="359" t="s">
        <v>2281</v>
      </c>
      <c r="B8" s="360">
        <v>2018</v>
      </c>
      <c r="C8" s="361">
        <v>30528</v>
      </c>
      <c r="D8" s="362">
        <v>14414</v>
      </c>
      <c r="E8" s="363">
        <v>706</v>
      </c>
      <c r="F8" s="364">
        <v>89.3</v>
      </c>
      <c r="G8" s="365">
        <v>68.400000000000006</v>
      </c>
      <c r="I8" s="306"/>
      <c r="J8" s="45"/>
      <c r="K8" s="45"/>
      <c r="L8" s="301"/>
      <c r="M8" s="305"/>
      <c r="N8" s="305"/>
    </row>
    <row r="9" spans="1:18" s="241" customFormat="1" ht="12.6" customHeight="1" x14ac:dyDescent="0.3">
      <c r="A9" s="366"/>
      <c r="B9" s="367">
        <v>2019</v>
      </c>
      <c r="C9" s="368">
        <v>30757</v>
      </c>
      <c r="D9" s="369">
        <v>14604</v>
      </c>
      <c r="E9" s="370">
        <v>713</v>
      </c>
      <c r="F9" s="371">
        <v>89.5</v>
      </c>
      <c r="G9" s="372">
        <v>69.099999999999994</v>
      </c>
      <c r="I9" s="306"/>
      <c r="J9" s="45"/>
      <c r="K9" s="45"/>
      <c r="L9" s="301"/>
      <c r="M9" s="305"/>
      <c r="N9" s="305"/>
    </row>
    <row r="10" spans="1:18" s="241" customFormat="1" ht="12.6" customHeight="1" x14ac:dyDescent="0.3">
      <c r="A10" s="366"/>
      <c r="B10" s="373">
        <v>2020</v>
      </c>
      <c r="C10" s="374">
        <v>30989</v>
      </c>
      <c r="D10" s="375">
        <v>14859</v>
      </c>
      <c r="E10" s="375">
        <v>727</v>
      </c>
      <c r="F10" s="376">
        <v>89.8</v>
      </c>
      <c r="G10" s="377">
        <v>69.7</v>
      </c>
      <c r="I10" s="306"/>
      <c r="J10" s="46"/>
      <c r="K10" s="46"/>
      <c r="L10" s="46"/>
      <c r="M10" s="307"/>
      <c r="N10" s="307"/>
    </row>
    <row r="11" spans="1:18" s="241" customFormat="1" ht="12.6" customHeight="1" x14ac:dyDescent="0.3">
      <c r="A11" s="366"/>
      <c r="B11" s="378">
        <v>2021</v>
      </c>
      <c r="C11" s="374">
        <v>31273</v>
      </c>
      <c r="D11" s="375">
        <v>14998</v>
      </c>
      <c r="E11" s="375">
        <v>732</v>
      </c>
      <c r="F11" s="376">
        <v>90.2</v>
      </c>
      <c r="G11" s="377">
        <v>70.599999999999994</v>
      </c>
      <c r="I11" s="306"/>
      <c r="J11" s="46"/>
      <c r="K11" s="46"/>
      <c r="L11" s="46"/>
      <c r="M11" s="307"/>
      <c r="N11" s="307"/>
    </row>
    <row r="12" spans="1:18" s="241" customFormat="1" ht="12.6" customHeight="1" x14ac:dyDescent="0.3">
      <c r="A12" s="379"/>
      <c r="B12" s="380">
        <v>2022</v>
      </c>
      <c r="C12" s="381">
        <v>31463</v>
      </c>
      <c r="D12" s="382">
        <v>15511</v>
      </c>
      <c r="E12" s="382">
        <v>727</v>
      </c>
      <c r="F12" s="383">
        <v>90.3</v>
      </c>
      <c r="G12" s="384">
        <v>71</v>
      </c>
      <c r="I12" s="306"/>
      <c r="J12" s="46"/>
      <c r="K12" s="46"/>
      <c r="L12" s="46"/>
      <c r="M12" s="307"/>
      <c r="N12" s="307"/>
    </row>
    <row r="13" spans="1:18" s="241" customFormat="1" ht="12.6" customHeight="1" x14ac:dyDescent="0.3">
      <c r="A13" s="385" t="s">
        <v>26</v>
      </c>
      <c r="B13" s="386">
        <v>2018</v>
      </c>
      <c r="C13" s="387">
        <v>2514</v>
      </c>
      <c r="D13" s="388">
        <v>1787</v>
      </c>
      <c r="E13" s="389">
        <v>33</v>
      </c>
      <c r="F13" s="390">
        <v>98.4</v>
      </c>
      <c r="G13" s="391">
        <v>91.2</v>
      </c>
      <c r="I13" s="306"/>
      <c r="J13" s="45"/>
      <c r="K13" s="45"/>
      <c r="L13" s="301"/>
      <c r="M13" s="305"/>
      <c r="N13" s="305"/>
    </row>
    <row r="14" spans="1:18" s="241" customFormat="1" ht="12.6" customHeight="1" x14ac:dyDescent="0.3">
      <c r="A14" s="385"/>
      <c r="B14" s="392">
        <v>2019</v>
      </c>
      <c r="C14" s="387">
        <v>2528</v>
      </c>
      <c r="D14" s="388">
        <v>1805</v>
      </c>
      <c r="E14" s="389">
        <v>33</v>
      </c>
      <c r="F14" s="390">
        <v>98.5</v>
      </c>
      <c r="G14" s="391">
        <v>91.6</v>
      </c>
      <c r="I14" s="306"/>
      <c r="J14" s="45"/>
      <c r="K14" s="45"/>
      <c r="L14" s="301"/>
      <c r="M14" s="305"/>
      <c r="N14" s="305"/>
    </row>
    <row r="15" spans="1:18" s="241" customFormat="1" ht="12.6" customHeight="1" x14ac:dyDescent="0.3">
      <c r="A15" s="385"/>
      <c r="B15" s="393">
        <v>2020</v>
      </c>
      <c r="C15" s="387">
        <v>2560</v>
      </c>
      <c r="D15" s="388">
        <v>1823</v>
      </c>
      <c r="E15" s="389">
        <v>34</v>
      </c>
      <c r="F15" s="390">
        <v>98.6</v>
      </c>
      <c r="G15" s="391">
        <v>91.7</v>
      </c>
      <c r="I15" s="306"/>
      <c r="J15" s="45"/>
      <c r="K15" s="45"/>
      <c r="L15" s="301"/>
      <c r="M15" s="305"/>
      <c r="N15" s="305"/>
    </row>
    <row r="16" spans="1:18" s="241" customFormat="1" ht="12.6" customHeight="1" x14ac:dyDescent="0.3">
      <c r="A16" s="385"/>
      <c r="B16" s="394">
        <v>2021</v>
      </c>
      <c r="C16" s="387">
        <v>2591</v>
      </c>
      <c r="D16" s="388">
        <v>1839</v>
      </c>
      <c r="E16" s="389">
        <v>34</v>
      </c>
      <c r="F16" s="390">
        <v>98.8</v>
      </c>
      <c r="G16" s="391">
        <v>92.1</v>
      </c>
      <c r="I16" s="306"/>
      <c r="J16" s="45"/>
      <c r="K16" s="45"/>
      <c r="L16" s="301"/>
      <c r="M16" s="305"/>
      <c r="N16" s="305"/>
    </row>
    <row r="17" spans="1:19" s="241" customFormat="1" ht="12.6" customHeight="1" x14ac:dyDescent="0.3">
      <c r="A17" s="385"/>
      <c r="B17" s="394">
        <v>2022</v>
      </c>
      <c r="C17" s="387">
        <v>2626</v>
      </c>
      <c r="D17" s="388">
        <v>1872</v>
      </c>
      <c r="E17" s="389">
        <v>34</v>
      </c>
      <c r="F17" s="390">
        <v>98.6</v>
      </c>
      <c r="G17" s="391">
        <v>92.1</v>
      </c>
      <c r="I17" s="306"/>
      <c r="J17" s="45"/>
      <c r="K17" s="45"/>
      <c r="L17" s="301"/>
      <c r="M17" s="305"/>
      <c r="N17" s="305"/>
    </row>
    <row r="18" spans="1:19" s="242" customFormat="1" ht="12.6" customHeight="1" x14ac:dyDescent="0.3">
      <c r="A18" s="262" t="s">
        <v>26</v>
      </c>
      <c r="B18" s="263">
        <v>2018</v>
      </c>
      <c r="C18" s="190">
        <v>2514</v>
      </c>
      <c r="D18" s="191">
        <v>1787</v>
      </c>
      <c r="E18" s="264">
        <v>33</v>
      </c>
      <c r="F18" s="196">
        <v>98.4</v>
      </c>
      <c r="G18" s="197">
        <v>91.2</v>
      </c>
      <c r="I18" s="304"/>
      <c r="J18" s="32"/>
      <c r="K18" s="32"/>
      <c r="L18" s="300"/>
      <c r="M18" s="303"/>
      <c r="N18" s="303"/>
      <c r="O18" s="241"/>
      <c r="P18" s="241"/>
      <c r="Q18" s="241"/>
      <c r="R18" s="241"/>
      <c r="S18" s="241"/>
    </row>
    <row r="19" spans="1:19" s="242" customFormat="1" ht="12.6" customHeight="1" x14ac:dyDescent="0.3">
      <c r="A19" s="265"/>
      <c r="B19" s="266">
        <v>2019</v>
      </c>
      <c r="C19" s="192">
        <v>2528</v>
      </c>
      <c r="D19" s="193">
        <v>1805</v>
      </c>
      <c r="E19" s="267">
        <v>33</v>
      </c>
      <c r="F19" s="198">
        <v>98.5</v>
      </c>
      <c r="G19" s="199">
        <v>91.6</v>
      </c>
      <c r="I19" s="304"/>
      <c r="J19" s="32"/>
      <c r="K19" s="32"/>
      <c r="L19" s="300"/>
      <c r="M19" s="303"/>
      <c r="N19" s="303"/>
      <c r="O19" s="241"/>
      <c r="P19" s="241"/>
      <c r="Q19" s="241"/>
      <c r="R19" s="241"/>
      <c r="S19" s="241"/>
    </row>
    <row r="20" spans="1:19" s="242" customFormat="1" ht="12.6" customHeight="1" x14ac:dyDescent="0.3">
      <c r="A20" s="265"/>
      <c r="B20" s="268">
        <v>2020</v>
      </c>
      <c r="C20" s="192">
        <v>2560</v>
      </c>
      <c r="D20" s="193">
        <v>1823</v>
      </c>
      <c r="E20" s="267">
        <v>34</v>
      </c>
      <c r="F20" s="198">
        <v>98.6</v>
      </c>
      <c r="G20" s="199">
        <v>91.7</v>
      </c>
      <c r="I20" s="304"/>
      <c r="J20" s="32"/>
      <c r="K20" s="32"/>
      <c r="L20" s="300"/>
      <c r="M20" s="303"/>
      <c r="N20" s="303"/>
      <c r="O20" s="241"/>
      <c r="P20" s="241"/>
      <c r="Q20" s="241"/>
      <c r="R20" s="241"/>
      <c r="S20" s="241"/>
    </row>
    <row r="21" spans="1:19" s="242" customFormat="1" ht="12.6" customHeight="1" x14ac:dyDescent="0.3">
      <c r="A21" s="265"/>
      <c r="B21" s="269">
        <v>2021</v>
      </c>
      <c r="C21" s="192">
        <v>2591</v>
      </c>
      <c r="D21" s="193">
        <v>1839</v>
      </c>
      <c r="E21" s="267">
        <v>34</v>
      </c>
      <c r="F21" s="198">
        <v>98.8</v>
      </c>
      <c r="G21" s="199">
        <v>92.1</v>
      </c>
      <c r="I21" s="304"/>
      <c r="J21" s="32"/>
      <c r="K21" s="32"/>
      <c r="L21" s="300"/>
      <c r="M21" s="303"/>
      <c r="N21" s="303"/>
      <c r="O21" s="241"/>
      <c r="P21" s="241"/>
      <c r="Q21" s="241"/>
      <c r="R21" s="241"/>
      <c r="S21" s="241"/>
    </row>
    <row r="22" spans="1:19" s="242" customFormat="1" ht="12.6" customHeight="1" x14ac:dyDescent="0.3">
      <c r="A22" s="265"/>
      <c r="B22" s="269">
        <v>2022</v>
      </c>
      <c r="C22" s="194">
        <v>2626</v>
      </c>
      <c r="D22" s="195">
        <v>1872</v>
      </c>
      <c r="E22" s="270">
        <v>34</v>
      </c>
      <c r="F22" s="200">
        <v>98.6</v>
      </c>
      <c r="G22" s="201">
        <v>92.1</v>
      </c>
      <c r="I22" s="304"/>
      <c r="J22" s="32"/>
      <c r="K22" s="32"/>
      <c r="L22" s="300"/>
      <c r="M22" s="303"/>
      <c r="N22" s="303"/>
      <c r="O22" s="241"/>
      <c r="P22" s="241"/>
      <c r="Q22" s="241"/>
      <c r="R22" s="241"/>
      <c r="S22" s="241"/>
    </row>
    <row r="23" spans="1:19" s="241" customFormat="1" ht="12.6" customHeight="1" x14ac:dyDescent="0.3">
      <c r="A23" s="395" t="s">
        <v>25</v>
      </c>
      <c r="B23" s="396">
        <v>2018</v>
      </c>
      <c r="C23" s="397">
        <v>10845</v>
      </c>
      <c r="D23" s="398">
        <v>4910</v>
      </c>
      <c r="E23" s="399">
        <v>213</v>
      </c>
      <c r="F23" s="400">
        <v>91.1</v>
      </c>
      <c r="G23" s="401">
        <v>63.1</v>
      </c>
      <c r="I23" s="306"/>
      <c r="J23" s="45"/>
      <c r="K23" s="45"/>
      <c r="L23" s="301"/>
      <c r="M23" s="305"/>
      <c r="N23" s="305"/>
    </row>
    <row r="24" spans="1:19" s="241" customFormat="1" ht="12.6" customHeight="1" x14ac:dyDescent="0.3">
      <c r="A24" s="385"/>
      <c r="B24" s="392">
        <v>2019</v>
      </c>
      <c r="C24" s="387">
        <v>10910</v>
      </c>
      <c r="D24" s="388">
        <v>5007</v>
      </c>
      <c r="E24" s="389">
        <v>217</v>
      </c>
      <c r="F24" s="390">
        <v>91.4</v>
      </c>
      <c r="G24" s="391">
        <v>63.8</v>
      </c>
      <c r="I24" s="306"/>
      <c r="J24" s="45"/>
      <c r="K24" s="45"/>
      <c r="L24" s="301"/>
      <c r="M24" s="305"/>
      <c r="N24" s="305"/>
    </row>
    <row r="25" spans="1:19" s="241" customFormat="1" ht="12.6" customHeight="1" x14ac:dyDescent="0.3">
      <c r="A25" s="385"/>
      <c r="B25" s="393">
        <v>2020</v>
      </c>
      <c r="C25" s="387">
        <v>10982</v>
      </c>
      <c r="D25" s="388">
        <v>5142</v>
      </c>
      <c r="E25" s="389">
        <v>230</v>
      </c>
      <c r="F25" s="390">
        <v>91.7</v>
      </c>
      <c r="G25" s="391">
        <v>64.900000000000006</v>
      </c>
      <c r="I25" s="306"/>
      <c r="J25" s="45"/>
      <c r="K25" s="45"/>
      <c r="L25" s="301"/>
      <c r="M25" s="305"/>
      <c r="N25" s="305"/>
    </row>
    <row r="26" spans="1:19" s="241" customFormat="1" ht="12.6" customHeight="1" x14ac:dyDescent="0.3">
      <c r="A26" s="385"/>
      <c r="B26" s="394">
        <v>2021</v>
      </c>
      <c r="C26" s="387">
        <v>11132</v>
      </c>
      <c r="D26" s="388">
        <v>5247</v>
      </c>
      <c r="E26" s="389">
        <v>228</v>
      </c>
      <c r="F26" s="390">
        <v>92</v>
      </c>
      <c r="G26" s="391">
        <v>66.2</v>
      </c>
      <c r="I26" s="306"/>
      <c r="J26" s="45"/>
      <c r="K26" s="45"/>
      <c r="L26" s="301"/>
      <c r="M26" s="305"/>
      <c r="N26" s="305"/>
    </row>
    <row r="27" spans="1:19" s="241" customFormat="1" ht="12.6" customHeight="1" x14ac:dyDescent="0.3">
      <c r="A27" s="385"/>
      <c r="B27" s="394">
        <v>2022</v>
      </c>
      <c r="C27" s="387">
        <v>11202</v>
      </c>
      <c r="D27" s="388">
        <v>5369</v>
      </c>
      <c r="E27" s="389">
        <v>224</v>
      </c>
      <c r="F27" s="390">
        <v>92</v>
      </c>
      <c r="G27" s="391">
        <v>66.8</v>
      </c>
      <c r="I27" s="306"/>
      <c r="J27" s="45"/>
      <c r="K27" s="45"/>
      <c r="L27" s="301"/>
      <c r="M27" s="305"/>
      <c r="N27" s="305"/>
    </row>
    <row r="28" spans="1:19" s="242" customFormat="1" ht="12.6" customHeight="1" x14ac:dyDescent="0.3">
      <c r="A28" s="262" t="s">
        <v>24</v>
      </c>
      <c r="B28" s="263">
        <v>2018</v>
      </c>
      <c r="C28" s="190">
        <v>2767</v>
      </c>
      <c r="D28" s="191">
        <v>1883</v>
      </c>
      <c r="E28" s="264">
        <v>68</v>
      </c>
      <c r="F28" s="196">
        <v>89.7</v>
      </c>
      <c r="G28" s="197">
        <v>68.8</v>
      </c>
      <c r="I28" s="304"/>
      <c r="J28" s="32"/>
      <c r="K28" s="32"/>
      <c r="L28" s="300"/>
      <c r="M28" s="303"/>
      <c r="N28" s="303"/>
      <c r="O28" s="241"/>
      <c r="P28" s="241"/>
      <c r="Q28" s="241"/>
      <c r="R28" s="241"/>
      <c r="S28" s="241"/>
    </row>
    <row r="29" spans="1:19" s="242" customFormat="1" ht="12.6" customHeight="1" x14ac:dyDescent="0.3">
      <c r="A29" s="265"/>
      <c r="B29" s="266">
        <v>2019</v>
      </c>
      <c r="C29" s="192">
        <v>2826</v>
      </c>
      <c r="D29" s="193">
        <v>1910</v>
      </c>
      <c r="E29" s="267">
        <v>68</v>
      </c>
      <c r="F29" s="198">
        <v>90.1</v>
      </c>
      <c r="G29" s="199">
        <v>69.900000000000006</v>
      </c>
      <c r="I29" s="304"/>
      <c r="J29" s="32"/>
      <c r="K29" s="32"/>
      <c r="L29" s="300"/>
      <c r="M29" s="303"/>
      <c r="N29" s="303"/>
      <c r="O29" s="241"/>
      <c r="P29" s="241"/>
      <c r="Q29" s="241"/>
      <c r="R29" s="241"/>
      <c r="S29" s="241"/>
    </row>
    <row r="30" spans="1:19" s="242" customFormat="1" ht="12.6" customHeight="1" x14ac:dyDescent="0.3">
      <c r="A30" s="265"/>
      <c r="B30" s="268">
        <v>2020</v>
      </c>
      <c r="C30" s="192">
        <v>2849</v>
      </c>
      <c r="D30" s="193">
        <v>1928</v>
      </c>
      <c r="E30" s="267">
        <v>70</v>
      </c>
      <c r="F30" s="198">
        <v>90.4</v>
      </c>
      <c r="G30" s="199">
        <v>70.7</v>
      </c>
      <c r="I30" s="304"/>
      <c r="J30" s="32"/>
      <c r="K30" s="32"/>
      <c r="L30" s="300"/>
      <c r="M30" s="303"/>
      <c r="N30" s="303"/>
      <c r="O30" s="241"/>
      <c r="P30" s="241"/>
      <c r="Q30" s="241"/>
      <c r="R30" s="241"/>
      <c r="S30" s="241"/>
    </row>
    <row r="31" spans="1:19" s="242" customFormat="1" ht="12.6" customHeight="1" x14ac:dyDescent="0.3">
      <c r="A31" s="265"/>
      <c r="B31" s="269">
        <v>2021</v>
      </c>
      <c r="C31" s="192">
        <v>2882</v>
      </c>
      <c r="D31" s="193">
        <v>1982</v>
      </c>
      <c r="E31" s="267">
        <v>69</v>
      </c>
      <c r="F31" s="198">
        <v>91.1</v>
      </c>
      <c r="G31" s="199">
        <v>72.3</v>
      </c>
      <c r="I31" s="304"/>
      <c r="J31" s="32"/>
      <c r="K31" s="32"/>
      <c r="L31" s="300"/>
      <c r="M31" s="303"/>
      <c r="N31" s="303"/>
      <c r="O31" s="241"/>
      <c r="P31" s="241"/>
      <c r="Q31" s="241"/>
      <c r="R31" s="241"/>
      <c r="S31" s="241"/>
    </row>
    <row r="32" spans="1:19" s="242" customFormat="1" ht="12.6" customHeight="1" x14ac:dyDescent="0.3">
      <c r="A32" s="265"/>
      <c r="B32" s="269">
        <v>2022</v>
      </c>
      <c r="C32" s="194">
        <v>2901</v>
      </c>
      <c r="D32" s="195">
        <v>2010</v>
      </c>
      <c r="E32" s="270">
        <v>69</v>
      </c>
      <c r="F32" s="200">
        <v>91.3</v>
      </c>
      <c r="G32" s="201">
        <v>73</v>
      </c>
      <c r="I32" s="304"/>
      <c r="J32" s="32"/>
      <c r="K32" s="32"/>
      <c r="L32" s="300"/>
      <c r="M32" s="303"/>
      <c r="N32" s="303"/>
      <c r="O32" s="241"/>
      <c r="P32" s="241"/>
      <c r="Q32" s="241"/>
      <c r="R32" s="241"/>
      <c r="S32" s="241"/>
    </row>
    <row r="33" spans="1:19" s="242" customFormat="1" ht="12.6" customHeight="1" x14ac:dyDescent="0.3">
      <c r="A33" s="262" t="s">
        <v>23</v>
      </c>
      <c r="B33" s="263">
        <v>2018</v>
      </c>
      <c r="C33" s="190">
        <v>3124</v>
      </c>
      <c r="D33" s="191">
        <v>1289</v>
      </c>
      <c r="E33" s="264">
        <v>62</v>
      </c>
      <c r="F33" s="196">
        <v>91.6</v>
      </c>
      <c r="G33" s="197">
        <v>66.599999999999994</v>
      </c>
      <c r="I33" s="304"/>
      <c r="J33" s="32"/>
      <c r="K33" s="32"/>
      <c r="L33" s="300"/>
      <c r="M33" s="303"/>
      <c r="N33" s="303"/>
      <c r="O33" s="241"/>
      <c r="P33" s="241"/>
      <c r="Q33" s="241"/>
      <c r="R33" s="241"/>
      <c r="S33" s="241"/>
    </row>
    <row r="34" spans="1:19" s="242" customFormat="1" ht="12.6" customHeight="1" x14ac:dyDescent="0.3">
      <c r="A34" s="265"/>
      <c r="B34" s="266">
        <v>2019</v>
      </c>
      <c r="C34" s="192">
        <v>3131</v>
      </c>
      <c r="D34" s="193">
        <v>1293</v>
      </c>
      <c r="E34" s="267">
        <v>62</v>
      </c>
      <c r="F34" s="198">
        <v>91.7</v>
      </c>
      <c r="G34" s="199">
        <v>66.3</v>
      </c>
      <c r="I34" s="304"/>
      <c r="J34" s="32"/>
      <c r="K34" s="32"/>
      <c r="L34" s="300"/>
      <c r="M34" s="303"/>
      <c r="N34" s="303"/>
      <c r="O34" s="241"/>
      <c r="P34" s="241"/>
      <c r="Q34" s="241"/>
      <c r="R34" s="241"/>
      <c r="S34" s="241"/>
    </row>
    <row r="35" spans="1:19" s="242" customFormat="1" ht="12.6" customHeight="1" x14ac:dyDescent="0.3">
      <c r="A35" s="265"/>
      <c r="B35" s="268">
        <v>2020</v>
      </c>
      <c r="C35" s="192">
        <v>3159</v>
      </c>
      <c r="D35" s="193">
        <v>1388</v>
      </c>
      <c r="E35" s="267">
        <v>67</v>
      </c>
      <c r="F35" s="198">
        <v>91.9</v>
      </c>
      <c r="G35" s="199">
        <v>68</v>
      </c>
      <c r="I35" s="304"/>
      <c r="J35" s="32"/>
      <c r="K35" s="32"/>
      <c r="L35" s="300"/>
      <c r="M35" s="303"/>
      <c r="N35" s="303"/>
      <c r="O35" s="241"/>
      <c r="P35" s="241"/>
      <c r="Q35" s="241"/>
      <c r="R35" s="241"/>
      <c r="S35" s="241"/>
    </row>
    <row r="36" spans="1:19" s="242" customFormat="1" ht="12.6" customHeight="1" x14ac:dyDescent="0.3">
      <c r="A36" s="265"/>
      <c r="B36" s="269">
        <v>2021</v>
      </c>
      <c r="C36" s="192">
        <v>3260</v>
      </c>
      <c r="D36" s="193">
        <v>1407</v>
      </c>
      <c r="E36" s="267">
        <v>69</v>
      </c>
      <c r="F36" s="198">
        <v>92.2</v>
      </c>
      <c r="G36" s="199">
        <v>68.8</v>
      </c>
      <c r="I36" s="304"/>
      <c r="J36" s="32"/>
      <c r="K36" s="32"/>
      <c r="L36" s="300"/>
      <c r="M36" s="303"/>
      <c r="N36" s="303"/>
      <c r="O36" s="241"/>
      <c r="P36" s="241"/>
      <c r="Q36" s="241"/>
      <c r="R36" s="241"/>
      <c r="S36" s="241"/>
    </row>
    <row r="37" spans="1:19" s="242" customFormat="1" ht="12.6" customHeight="1" x14ac:dyDescent="0.3">
      <c r="A37" s="265"/>
      <c r="B37" s="269">
        <v>2022</v>
      </c>
      <c r="C37" s="194">
        <v>3272</v>
      </c>
      <c r="D37" s="195">
        <v>1485</v>
      </c>
      <c r="E37" s="270">
        <v>65</v>
      </c>
      <c r="F37" s="200">
        <v>92.4</v>
      </c>
      <c r="G37" s="201">
        <v>69.900000000000006</v>
      </c>
      <c r="I37" s="304"/>
      <c r="J37" s="32"/>
      <c r="K37" s="32"/>
      <c r="L37" s="300"/>
      <c r="M37" s="303"/>
      <c r="N37" s="303"/>
      <c r="O37" s="241"/>
      <c r="P37" s="241"/>
      <c r="Q37" s="241"/>
      <c r="R37" s="241"/>
      <c r="S37" s="241"/>
    </row>
    <row r="38" spans="1:19" s="242" customFormat="1" ht="12.6" customHeight="1" x14ac:dyDescent="0.3">
      <c r="A38" s="262" t="s">
        <v>22</v>
      </c>
      <c r="B38" s="263">
        <v>2018</v>
      </c>
      <c r="C38" s="190">
        <v>4954</v>
      </c>
      <c r="D38" s="191">
        <v>1738</v>
      </c>
      <c r="E38" s="264">
        <v>83</v>
      </c>
      <c r="F38" s="196">
        <v>91.9</v>
      </c>
      <c r="G38" s="197">
        <v>55.4</v>
      </c>
      <c r="I38" s="304"/>
      <c r="J38" s="32"/>
      <c r="K38" s="32"/>
      <c r="L38" s="300"/>
      <c r="M38" s="303"/>
      <c r="N38" s="303"/>
      <c r="O38" s="241"/>
      <c r="P38" s="241"/>
      <c r="Q38" s="241"/>
      <c r="R38" s="241"/>
      <c r="S38" s="241"/>
    </row>
    <row r="39" spans="1:19" s="242" customFormat="1" ht="12.6" customHeight="1" x14ac:dyDescent="0.3">
      <c r="A39" s="265"/>
      <c r="B39" s="266">
        <v>2019</v>
      </c>
      <c r="C39" s="192">
        <v>4953</v>
      </c>
      <c r="D39" s="193">
        <v>1804</v>
      </c>
      <c r="E39" s="267">
        <v>87</v>
      </c>
      <c r="F39" s="198">
        <v>92.3</v>
      </c>
      <c r="G39" s="199">
        <v>56.7</v>
      </c>
      <c r="I39" s="304"/>
      <c r="J39" s="32"/>
      <c r="K39" s="32"/>
      <c r="L39" s="300"/>
      <c r="M39" s="303"/>
      <c r="N39" s="303"/>
      <c r="O39" s="241"/>
      <c r="P39" s="241"/>
      <c r="Q39" s="241"/>
      <c r="R39" s="241"/>
      <c r="S39" s="241"/>
    </row>
    <row r="40" spans="1:19" s="242" customFormat="1" ht="12.6" customHeight="1" x14ac:dyDescent="0.3">
      <c r="A40" s="265"/>
      <c r="B40" s="268">
        <v>2020</v>
      </c>
      <c r="C40" s="192">
        <v>4974</v>
      </c>
      <c r="D40" s="193">
        <v>1826</v>
      </c>
      <c r="E40" s="267">
        <v>93</v>
      </c>
      <c r="F40" s="198">
        <v>92.6</v>
      </c>
      <c r="G40" s="199">
        <v>57.3</v>
      </c>
      <c r="I40" s="304"/>
      <c r="J40" s="32"/>
      <c r="K40" s="32"/>
      <c r="L40" s="300"/>
      <c r="M40" s="303"/>
      <c r="N40" s="303"/>
      <c r="O40" s="241"/>
      <c r="P40" s="241"/>
      <c r="Q40" s="241"/>
      <c r="R40" s="241"/>
      <c r="S40" s="241"/>
    </row>
    <row r="41" spans="1:19" s="242" customFormat="1" ht="12.6" customHeight="1" x14ac:dyDescent="0.3">
      <c r="A41" s="265"/>
      <c r="B41" s="269">
        <v>2021</v>
      </c>
      <c r="C41" s="192">
        <v>4990</v>
      </c>
      <c r="D41" s="193">
        <v>1858</v>
      </c>
      <c r="E41" s="267">
        <v>90</v>
      </c>
      <c r="F41" s="198">
        <v>92.6</v>
      </c>
      <c r="G41" s="199">
        <v>58.7</v>
      </c>
      <c r="I41" s="304"/>
      <c r="J41" s="32"/>
      <c r="K41" s="32"/>
      <c r="L41" s="300"/>
      <c r="M41" s="303"/>
      <c r="N41" s="303"/>
      <c r="O41" s="241"/>
      <c r="P41" s="241"/>
      <c r="Q41" s="241"/>
      <c r="R41" s="241"/>
      <c r="S41" s="241"/>
    </row>
    <row r="42" spans="1:19" s="242" customFormat="1" ht="12.6" customHeight="1" x14ac:dyDescent="0.3">
      <c r="A42" s="265"/>
      <c r="B42" s="269">
        <v>2022</v>
      </c>
      <c r="C42" s="192">
        <v>5029</v>
      </c>
      <c r="D42" s="193">
        <v>1874</v>
      </c>
      <c r="E42" s="267">
        <v>90</v>
      </c>
      <c r="F42" s="198">
        <v>92.2</v>
      </c>
      <c r="G42" s="199">
        <v>58.8</v>
      </c>
      <c r="I42" s="304"/>
      <c r="J42" s="32"/>
      <c r="K42" s="32"/>
      <c r="L42" s="300"/>
      <c r="M42" s="303"/>
      <c r="N42" s="303"/>
      <c r="O42" s="241"/>
      <c r="P42" s="241"/>
      <c r="Q42" s="241"/>
      <c r="R42" s="241"/>
      <c r="S42" s="241"/>
    </row>
    <row r="43" spans="1:19" s="241" customFormat="1" ht="12.6" customHeight="1" x14ac:dyDescent="0.3">
      <c r="A43" s="395" t="s">
        <v>21</v>
      </c>
      <c r="B43" s="396">
        <v>2018</v>
      </c>
      <c r="C43" s="397">
        <v>8397</v>
      </c>
      <c r="D43" s="398">
        <v>3580</v>
      </c>
      <c r="E43" s="399">
        <v>203</v>
      </c>
      <c r="F43" s="400">
        <v>89.6</v>
      </c>
      <c r="G43" s="401">
        <v>66.3</v>
      </c>
      <c r="I43" s="306"/>
      <c r="J43" s="45"/>
      <c r="K43" s="45"/>
      <c r="L43" s="301"/>
      <c r="M43" s="305"/>
      <c r="N43" s="305"/>
    </row>
    <row r="44" spans="1:19" s="242" customFormat="1" ht="12.6" customHeight="1" x14ac:dyDescent="0.3">
      <c r="A44" s="402"/>
      <c r="B44" s="392">
        <v>2019</v>
      </c>
      <c r="C44" s="387">
        <v>8457</v>
      </c>
      <c r="D44" s="388">
        <v>3598</v>
      </c>
      <c r="E44" s="389">
        <v>203</v>
      </c>
      <c r="F44" s="390">
        <v>89.8</v>
      </c>
      <c r="G44" s="391">
        <v>67</v>
      </c>
      <c r="I44" s="306"/>
      <c r="J44" s="45"/>
      <c r="K44" s="45"/>
      <c r="L44" s="301"/>
      <c r="M44" s="305"/>
      <c r="N44" s="305"/>
      <c r="O44" s="241"/>
      <c r="P44" s="241"/>
      <c r="Q44" s="241"/>
      <c r="R44" s="241"/>
      <c r="S44" s="241"/>
    </row>
    <row r="45" spans="1:19" s="241" customFormat="1" ht="12.6" customHeight="1" x14ac:dyDescent="0.3">
      <c r="A45" s="385"/>
      <c r="B45" s="393">
        <v>2020</v>
      </c>
      <c r="C45" s="387">
        <v>8501</v>
      </c>
      <c r="D45" s="388">
        <v>3643</v>
      </c>
      <c r="E45" s="389">
        <v>200</v>
      </c>
      <c r="F45" s="390">
        <v>89.9</v>
      </c>
      <c r="G45" s="391">
        <v>67.5</v>
      </c>
      <c r="I45" s="306"/>
      <c r="J45" s="45"/>
      <c r="K45" s="45"/>
      <c r="L45" s="301"/>
      <c r="M45" s="305"/>
      <c r="N45" s="305"/>
    </row>
    <row r="46" spans="1:19" s="241" customFormat="1" ht="12.6" customHeight="1" x14ac:dyDescent="0.3">
      <c r="A46" s="385"/>
      <c r="B46" s="394">
        <v>2021</v>
      </c>
      <c r="C46" s="387">
        <v>8545</v>
      </c>
      <c r="D46" s="388">
        <v>3664</v>
      </c>
      <c r="E46" s="389">
        <v>205</v>
      </c>
      <c r="F46" s="390">
        <v>90.2</v>
      </c>
      <c r="G46" s="391">
        <v>68.2</v>
      </c>
      <c r="I46" s="306"/>
      <c r="J46" s="45"/>
      <c r="K46" s="45"/>
      <c r="L46" s="301"/>
      <c r="M46" s="305"/>
      <c r="N46" s="305"/>
    </row>
    <row r="47" spans="1:19" s="241" customFormat="1" ht="12.6" customHeight="1" x14ac:dyDescent="0.3">
      <c r="A47" s="385"/>
      <c r="B47" s="394">
        <v>2022</v>
      </c>
      <c r="C47" s="387">
        <v>8618</v>
      </c>
      <c r="D47" s="388">
        <v>3848</v>
      </c>
      <c r="E47" s="389">
        <v>204</v>
      </c>
      <c r="F47" s="390">
        <v>90.4</v>
      </c>
      <c r="G47" s="391">
        <v>68.8</v>
      </c>
      <c r="I47" s="306"/>
      <c r="J47" s="45"/>
      <c r="K47" s="45"/>
      <c r="L47" s="301"/>
      <c r="M47" s="305"/>
      <c r="N47" s="305"/>
    </row>
    <row r="48" spans="1:19" s="242" customFormat="1" ht="12.6" customHeight="1" x14ac:dyDescent="0.3">
      <c r="A48" s="262" t="s">
        <v>20</v>
      </c>
      <c r="B48" s="263">
        <v>2018</v>
      </c>
      <c r="C48" s="190">
        <v>4197</v>
      </c>
      <c r="D48" s="191">
        <v>2270</v>
      </c>
      <c r="E48" s="264">
        <v>68</v>
      </c>
      <c r="F48" s="196">
        <v>91.4</v>
      </c>
      <c r="G48" s="197">
        <v>70.099999999999994</v>
      </c>
      <c r="I48" s="304"/>
      <c r="J48" s="32"/>
      <c r="K48" s="32"/>
      <c r="L48" s="300"/>
      <c r="M48" s="303"/>
      <c r="N48" s="303"/>
      <c r="O48" s="241"/>
      <c r="P48" s="241"/>
      <c r="Q48" s="241"/>
      <c r="R48" s="241"/>
      <c r="S48" s="241"/>
    </row>
    <row r="49" spans="1:19" s="242" customFormat="1" ht="12.6" customHeight="1" x14ac:dyDescent="0.3">
      <c r="A49" s="265"/>
      <c r="B49" s="266">
        <v>2019</v>
      </c>
      <c r="C49" s="192">
        <v>4249</v>
      </c>
      <c r="D49" s="193">
        <v>2284</v>
      </c>
      <c r="E49" s="267">
        <v>69</v>
      </c>
      <c r="F49" s="198">
        <v>91.8</v>
      </c>
      <c r="G49" s="199">
        <v>71.400000000000006</v>
      </c>
      <c r="I49" s="304"/>
      <c r="J49" s="32"/>
      <c r="K49" s="32"/>
      <c r="L49" s="300"/>
      <c r="M49" s="303"/>
      <c r="N49" s="303"/>
      <c r="O49" s="241"/>
      <c r="P49" s="241"/>
      <c r="Q49" s="241"/>
      <c r="R49" s="241"/>
      <c r="S49" s="241"/>
    </row>
    <row r="50" spans="1:19" s="242" customFormat="1" ht="12.6" customHeight="1" x14ac:dyDescent="0.3">
      <c r="A50" s="265"/>
      <c r="B50" s="268">
        <v>2020</v>
      </c>
      <c r="C50" s="192">
        <v>4281</v>
      </c>
      <c r="D50" s="193">
        <v>2296</v>
      </c>
      <c r="E50" s="267">
        <v>68</v>
      </c>
      <c r="F50" s="198">
        <v>92.1</v>
      </c>
      <c r="G50" s="199">
        <v>72</v>
      </c>
      <c r="I50" s="304"/>
      <c r="J50" s="32"/>
      <c r="K50" s="32"/>
      <c r="L50" s="300"/>
      <c r="M50" s="303"/>
      <c r="N50" s="303"/>
      <c r="O50" s="241"/>
      <c r="P50" s="241"/>
      <c r="Q50" s="241"/>
      <c r="R50" s="241"/>
      <c r="S50" s="241"/>
    </row>
    <row r="51" spans="1:19" s="242" customFormat="1" ht="12.6" customHeight="1" x14ac:dyDescent="0.3">
      <c r="A51" s="265"/>
      <c r="B51" s="269">
        <v>2021</v>
      </c>
      <c r="C51" s="192">
        <v>4319</v>
      </c>
      <c r="D51" s="193">
        <v>2309</v>
      </c>
      <c r="E51" s="267">
        <v>69</v>
      </c>
      <c r="F51" s="198">
        <v>92.4</v>
      </c>
      <c r="G51" s="199">
        <v>72.7</v>
      </c>
      <c r="I51" s="304"/>
      <c r="J51" s="32"/>
      <c r="K51" s="32"/>
      <c r="L51" s="300"/>
      <c r="M51" s="303"/>
      <c r="N51" s="303"/>
      <c r="O51" s="241"/>
      <c r="P51" s="241"/>
      <c r="Q51" s="241"/>
      <c r="R51" s="241"/>
      <c r="S51" s="241"/>
    </row>
    <row r="52" spans="1:19" s="242" customFormat="1" ht="12.6" customHeight="1" x14ac:dyDescent="0.3">
      <c r="A52" s="265"/>
      <c r="B52" s="269">
        <v>2022</v>
      </c>
      <c r="C52" s="194">
        <v>4377</v>
      </c>
      <c r="D52" s="195">
        <v>2425</v>
      </c>
      <c r="E52" s="270">
        <v>67</v>
      </c>
      <c r="F52" s="200">
        <v>92.5</v>
      </c>
      <c r="G52" s="201">
        <v>73.400000000000006</v>
      </c>
      <c r="I52" s="304"/>
      <c r="J52" s="32"/>
      <c r="K52" s="32"/>
      <c r="L52" s="300"/>
      <c r="M52" s="303"/>
      <c r="N52" s="303"/>
      <c r="O52" s="241"/>
      <c r="P52" s="241"/>
      <c r="Q52" s="241"/>
      <c r="R52" s="241"/>
      <c r="S52" s="241"/>
    </row>
    <row r="53" spans="1:19" s="242" customFormat="1" ht="12.6" customHeight="1" x14ac:dyDescent="0.3">
      <c r="A53" s="262" t="s">
        <v>19</v>
      </c>
      <c r="B53" s="263">
        <v>2018</v>
      </c>
      <c r="C53" s="190">
        <v>4200</v>
      </c>
      <c r="D53" s="191">
        <v>1310</v>
      </c>
      <c r="E53" s="264">
        <v>135</v>
      </c>
      <c r="F53" s="196">
        <v>87.6</v>
      </c>
      <c r="G53" s="197">
        <v>62.2</v>
      </c>
      <c r="I53" s="304"/>
      <c r="J53" s="32"/>
      <c r="K53" s="32"/>
      <c r="L53" s="300"/>
      <c r="M53" s="303"/>
      <c r="N53" s="303"/>
      <c r="O53" s="241"/>
      <c r="P53" s="241"/>
      <c r="Q53" s="241"/>
      <c r="R53" s="241"/>
      <c r="S53" s="241"/>
    </row>
    <row r="54" spans="1:19" s="242" customFormat="1" ht="12.6" customHeight="1" x14ac:dyDescent="0.3">
      <c r="A54" s="265"/>
      <c r="B54" s="266">
        <v>2019</v>
      </c>
      <c r="C54" s="192">
        <v>4208</v>
      </c>
      <c r="D54" s="193">
        <v>1314</v>
      </c>
      <c r="E54" s="267">
        <v>134</v>
      </c>
      <c r="F54" s="198">
        <v>87.7</v>
      </c>
      <c r="G54" s="199">
        <v>62.4</v>
      </c>
      <c r="I54" s="304"/>
      <c r="J54" s="32"/>
      <c r="K54" s="32"/>
      <c r="L54" s="300"/>
      <c r="M54" s="303"/>
      <c r="N54" s="303"/>
      <c r="O54" s="241"/>
      <c r="P54" s="241"/>
      <c r="Q54" s="241"/>
      <c r="R54" s="241"/>
      <c r="S54" s="241"/>
    </row>
    <row r="55" spans="1:19" s="242" customFormat="1" ht="12.6" customHeight="1" x14ac:dyDescent="0.3">
      <c r="A55" s="265"/>
      <c r="B55" s="268">
        <v>2020</v>
      </c>
      <c r="C55" s="192">
        <v>4220</v>
      </c>
      <c r="D55" s="193">
        <v>1347</v>
      </c>
      <c r="E55" s="267">
        <v>132</v>
      </c>
      <c r="F55" s="198">
        <v>87.7</v>
      </c>
      <c r="G55" s="199">
        <v>62.7</v>
      </c>
      <c r="I55" s="304"/>
      <c r="J55" s="32"/>
      <c r="K55" s="32"/>
      <c r="L55" s="300"/>
      <c r="M55" s="303"/>
      <c r="N55" s="303"/>
      <c r="O55" s="241"/>
      <c r="P55" s="241"/>
      <c r="Q55" s="241"/>
      <c r="R55" s="241"/>
      <c r="S55" s="241"/>
    </row>
    <row r="56" spans="1:19" s="242" customFormat="1" ht="12.6" customHeight="1" x14ac:dyDescent="0.3">
      <c r="A56" s="265"/>
      <c r="B56" s="269">
        <v>2021</v>
      </c>
      <c r="C56" s="192">
        <v>4226</v>
      </c>
      <c r="D56" s="193">
        <v>1355</v>
      </c>
      <c r="E56" s="267">
        <v>136</v>
      </c>
      <c r="F56" s="198">
        <v>87.8</v>
      </c>
      <c r="G56" s="199">
        <v>63.3</v>
      </c>
      <c r="I56" s="304"/>
      <c r="J56" s="32"/>
      <c r="K56" s="32"/>
      <c r="L56" s="300"/>
      <c r="M56" s="303"/>
      <c r="N56" s="303"/>
      <c r="O56" s="241"/>
      <c r="P56" s="241"/>
      <c r="Q56" s="241"/>
      <c r="R56" s="241"/>
      <c r="S56" s="241"/>
    </row>
    <row r="57" spans="1:19" s="242" customFormat="1" ht="12.6" customHeight="1" x14ac:dyDescent="0.3">
      <c r="A57" s="265"/>
      <c r="B57" s="269">
        <v>2022</v>
      </c>
      <c r="C57" s="192">
        <v>4242</v>
      </c>
      <c r="D57" s="193">
        <v>1423</v>
      </c>
      <c r="E57" s="267">
        <v>137</v>
      </c>
      <c r="F57" s="200">
        <v>88.2</v>
      </c>
      <c r="G57" s="201">
        <v>63.7</v>
      </c>
      <c r="I57" s="304"/>
      <c r="J57" s="32"/>
      <c r="K57" s="32"/>
      <c r="L57" s="300"/>
      <c r="M57" s="303"/>
      <c r="N57" s="303"/>
      <c r="O57" s="241"/>
      <c r="P57" s="241"/>
      <c r="Q57" s="241"/>
      <c r="R57" s="241"/>
      <c r="S57" s="241"/>
    </row>
    <row r="58" spans="1:19" s="241" customFormat="1" ht="12.6" customHeight="1" x14ac:dyDescent="0.3">
      <c r="A58" s="395" t="s">
        <v>18</v>
      </c>
      <c r="B58" s="396">
        <v>2018</v>
      </c>
      <c r="C58" s="397">
        <v>8772</v>
      </c>
      <c r="D58" s="398">
        <v>4137</v>
      </c>
      <c r="E58" s="399">
        <v>257</v>
      </c>
      <c r="F58" s="400">
        <v>83.2</v>
      </c>
      <c r="G58" s="401">
        <v>66.900000000000006</v>
      </c>
      <c r="I58" s="306"/>
      <c r="J58" s="45"/>
      <c r="K58" s="45"/>
      <c r="L58" s="301"/>
      <c r="M58" s="305"/>
      <c r="N58" s="305"/>
    </row>
    <row r="59" spans="1:19" s="241" customFormat="1" ht="12.6" customHeight="1" x14ac:dyDescent="0.3">
      <c r="A59" s="385"/>
      <c r="B59" s="392">
        <v>2019</v>
      </c>
      <c r="C59" s="387">
        <v>8862</v>
      </c>
      <c r="D59" s="388">
        <v>4194</v>
      </c>
      <c r="E59" s="389">
        <v>260</v>
      </c>
      <c r="F59" s="390">
        <v>83.6</v>
      </c>
      <c r="G59" s="391">
        <v>67.599999999999994</v>
      </c>
      <c r="I59" s="306"/>
      <c r="J59" s="45"/>
      <c r="K59" s="45"/>
      <c r="L59" s="301"/>
      <c r="M59" s="305"/>
      <c r="N59" s="305"/>
    </row>
    <row r="60" spans="1:19" s="241" customFormat="1" ht="12.6" customHeight="1" x14ac:dyDescent="0.3">
      <c r="A60" s="385"/>
      <c r="B60" s="393">
        <v>2020</v>
      </c>
      <c r="C60" s="387">
        <v>8946</v>
      </c>
      <c r="D60" s="388">
        <v>4251</v>
      </c>
      <c r="E60" s="389">
        <v>263</v>
      </c>
      <c r="F60" s="390">
        <v>84</v>
      </c>
      <c r="G60" s="391">
        <v>67.8</v>
      </c>
      <c r="I60" s="306"/>
      <c r="J60" s="45"/>
      <c r="K60" s="45"/>
      <c r="L60" s="301"/>
      <c r="M60" s="305"/>
      <c r="N60" s="305"/>
    </row>
    <row r="61" spans="1:19" s="241" customFormat="1" ht="12.6" customHeight="1" x14ac:dyDescent="0.3">
      <c r="A61" s="385"/>
      <c r="B61" s="394">
        <v>2021</v>
      </c>
      <c r="C61" s="387">
        <v>9005</v>
      </c>
      <c r="D61" s="388">
        <v>4248</v>
      </c>
      <c r="E61" s="389">
        <v>265</v>
      </c>
      <c r="F61" s="390">
        <v>84.5</v>
      </c>
      <c r="G61" s="391">
        <v>68.599999999999994</v>
      </c>
      <c r="I61" s="306"/>
      <c r="J61" s="45"/>
      <c r="K61" s="45"/>
      <c r="L61" s="301"/>
      <c r="M61" s="305"/>
      <c r="N61" s="305"/>
    </row>
    <row r="62" spans="1:19" s="241" customFormat="1" ht="12.6" customHeight="1" x14ac:dyDescent="0.3">
      <c r="A62" s="385"/>
      <c r="B62" s="394">
        <v>2022</v>
      </c>
      <c r="C62" s="387">
        <v>9016</v>
      </c>
      <c r="D62" s="388">
        <v>4421</v>
      </c>
      <c r="E62" s="389">
        <v>265</v>
      </c>
      <c r="F62" s="390">
        <v>84.4</v>
      </c>
      <c r="G62" s="391">
        <v>68</v>
      </c>
      <c r="I62" s="306"/>
      <c r="J62" s="45"/>
      <c r="K62" s="45"/>
      <c r="L62" s="301"/>
      <c r="M62" s="305"/>
      <c r="N62" s="305"/>
    </row>
    <row r="63" spans="1:19" s="242" customFormat="1" ht="12.6" customHeight="1" x14ac:dyDescent="0.3">
      <c r="A63" s="262" t="s">
        <v>17</v>
      </c>
      <c r="B63" s="263">
        <v>2018</v>
      </c>
      <c r="C63" s="190">
        <v>4366</v>
      </c>
      <c r="D63" s="191">
        <v>2335</v>
      </c>
      <c r="E63" s="264">
        <v>162</v>
      </c>
      <c r="F63" s="196">
        <v>81.5</v>
      </c>
      <c r="G63" s="197">
        <v>68.599999999999994</v>
      </c>
      <c r="I63" s="304"/>
      <c r="J63" s="32"/>
      <c r="K63" s="32"/>
      <c r="L63" s="300"/>
      <c r="M63" s="303"/>
      <c r="N63" s="303"/>
      <c r="O63" s="241"/>
      <c r="P63" s="241"/>
      <c r="Q63" s="241"/>
      <c r="R63" s="241"/>
      <c r="S63" s="241"/>
    </row>
    <row r="64" spans="1:19" s="242" customFormat="1" ht="12.6" customHeight="1" x14ac:dyDescent="0.3">
      <c r="A64" s="265"/>
      <c r="B64" s="266">
        <v>2019</v>
      </c>
      <c r="C64" s="192">
        <v>4416</v>
      </c>
      <c r="D64" s="193">
        <v>2367</v>
      </c>
      <c r="E64" s="267">
        <v>164</v>
      </c>
      <c r="F64" s="198">
        <v>81.900000000000006</v>
      </c>
      <c r="G64" s="199">
        <v>69.5</v>
      </c>
      <c r="I64" s="304"/>
      <c r="J64" s="32"/>
      <c r="K64" s="32"/>
      <c r="L64" s="300"/>
      <c r="M64" s="303"/>
      <c r="N64" s="303"/>
      <c r="O64" s="241"/>
      <c r="P64" s="241"/>
      <c r="Q64" s="241"/>
      <c r="R64" s="241"/>
      <c r="S64" s="241"/>
    </row>
    <row r="65" spans="1:19" s="242" customFormat="1" ht="12.6" customHeight="1" x14ac:dyDescent="0.3">
      <c r="A65" s="265"/>
      <c r="B65" s="268">
        <v>2020</v>
      </c>
      <c r="C65" s="192">
        <v>4452</v>
      </c>
      <c r="D65" s="193">
        <v>2377</v>
      </c>
      <c r="E65" s="267">
        <v>165</v>
      </c>
      <c r="F65" s="198">
        <v>82.1</v>
      </c>
      <c r="G65" s="199">
        <v>69.400000000000006</v>
      </c>
      <c r="I65" s="304"/>
      <c r="J65" s="32"/>
      <c r="K65" s="32"/>
      <c r="L65" s="300"/>
      <c r="M65" s="303"/>
      <c r="N65" s="303"/>
      <c r="O65" s="241"/>
      <c r="P65" s="241"/>
      <c r="Q65" s="241"/>
      <c r="R65" s="241"/>
      <c r="S65" s="241"/>
    </row>
    <row r="66" spans="1:19" s="242" customFormat="1" ht="12.6" customHeight="1" x14ac:dyDescent="0.3">
      <c r="A66" s="265"/>
      <c r="B66" s="269">
        <v>2021</v>
      </c>
      <c r="C66" s="192">
        <v>4488</v>
      </c>
      <c r="D66" s="193">
        <v>2384</v>
      </c>
      <c r="E66" s="267">
        <v>167</v>
      </c>
      <c r="F66" s="198">
        <v>82.7</v>
      </c>
      <c r="G66" s="199">
        <v>69.7</v>
      </c>
      <c r="I66" s="304"/>
      <c r="J66" s="32"/>
      <c r="K66" s="32"/>
      <c r="L66" s="300"/>
      <c r="M66" s="303"/>
      <c r="N66" s="303"/>
      <c r="O66" s="241"/>
      <c r="P66" s="241"/>
      <c r="Q66" s="241"/>
      <c r="R66" s="241"/>
      <c r="S66" s="241"/>
    </row>
    <row r="67" spans="1:19" s="242" customFormat="1" ht="12.6" customHeight="1" x14ac:dyDescent="0.3">
      <c r="A67" s="265"/>
      <c r="B67" s="269">
        <v>2022</v>
      </c>
      <c r="C67" s="194">
        <v>4530</v>
      </c>
      <c r="D67" s="195">
        <v>2428</v>
      </c>
      <c r="E67" s="270">
        <v>169</v>
      </c>
      <c r="F67" s="200">
        <v>82.3</v>
      </c>
      <c r="G67" s="201">
        <v>69.5</v>
      </c>
      <c r="I67" s="304"/>
      <c r="J67" s="32"/>
      <c r="K67" s="32"/>
      <c r="L67" s="300"/>
      <c r="M67" s="303"/>
      <c r="N67" s="303"/>
      <c r="O67" s="241"/>
      <c r="P67" s="241"/>
      <c r="Q67" s="241"/>
      <c r="R67" s="241"/>
      <c r="S67" s="241"/>
    </row>
    <row r="68" spans="1:19" s="242" customFormat="1" ht="12.6" customHeight="1" x14ac:dyDescent="0.3">
      <c r="A68" s="262" t="s">
        <v>14</v>
      </c>
      <c r="B68" s="263">
        <v>2018</v>
      </c>
      <c r="C68" s="190">
        <v>4406</v>
      </c>
      <c r="D68" s="191">
        <v>1802</v>
      </c>
      <c r="E68" s="264">
        <v>95</v>
      </c>
      <c r="F68" s="196">
        <v>84.9</v>
      </c>
      <c r="G68" s="197">
        <v>65.099999999999994</v>
      </c>
      <c r="I68" s="304"/>
      <c r="J68" s="32"/>
      <c r="K68" s="32"/>
      <c r="L68" s="300"/>
      <c r="M68" s="303"/>
      <c r="N68" s="303"/>
      <c r="O68" s="241"/>
      <c r="P68" s="241"/>
      <c r="Q68" s="241"/>
      <c r="R68" s="241"/>
      <c r="S68" s="241"/>
    </row>
    <row r="69" spans="1:19" s="242" customFormat="1" ht="12.6" customHeight="1" x14ac:dyDescent="0.3">
      <c r="A69" s="265"/>
      <c r="B69" s="266">
        <v>2019</v>
      </c>
      <c r="C69" s="192">
        <v>4446</v>
      </c>
      <c r="D69" s="193">
        <v>1827</v>
      </c>
      <c r="E69" s="267">
        <v>96</v>
      </c>
      <c r="F69" s="198">
        <v>85.3</v>
      </c>
      <c r="G69" s="199">
        <v>65.7</v>
      </c>
      <c r="I69" s="304"/>
      <c r="J69" s="32"/>
      <c r="K69" s="32"/>
      <c r="L69" s="300"/>
      <c r="M69" s="303"/>
      <c r="N69" s="303"/>
      <c r="O69" s="241"/>
      <c r="P69" s="241"/>
      <c r="Q69" s="241"/>
      <c r="R69" s="241"/>
      <c r="S69" s="241"/>
    </row>
    <row r="70" spans="1:19" s="242" customFormat="1" ht="12.6" customHeight="1" x14ac:dyDescent="0.3">
      <c r="A70" s="265"/>
      <c r="B70" s="268">
        <v>2020</v>
      </c>
      <c r="C70" s="192">
        <v>4494</v>
      </c>
      <c r="D70" s="193">
        <v>1874</v>
      </c>
      <c r="E70" s="267">
        <v>98</v>
      </c>
      <c r="F70" s="198">
        <v>85.8</v>
      </c>
      <c r="G70" s="199">
        <v>66</v>
      </c>
      <c r="I70" s="304"/>
      <c r="J70" s="32"/>
      <c r="K70" s="32"/>
      <c r="L70" s="300"/>
      <c r="M70" s="303"/>
      <c r="N70" s="303"/>
      <c r="O70" s="241"/>
      <c r="P70" s="241"/>
      <c r="Q70" s="241"/>
      <c r="R70" s="241"/>
      <c r="S70" s="241"/>
    </row>
    <row r="71" spans="1:19" s="242" customFormat="1" ht="12.6" customHeight="1" x14ac:dyDescent="0.3">
      <c r="A71" s="265"/>
      <c r="B71" s="269">
        <v>2021</v>
      </c>
      <c r="C71" s="192">
        <v>4517</v>
      </c>
      <c r="D71" s="193">
        <v>1864</v>
      </c>
      <c r="E71" s="267">
        <v>98</v>
      </c>
      <c r="F71" s="198">
        <v>86.3</v>
      </c>
      <c r="G71" s="199">
        <v>67.5</v>
      </c>
      <c r="I71" s="304"/>
      <c r="J71" s="32"/>
      <c r="K71" s="32"/>
      <c r="L71" s="300"/>
      <c r="M71" s="303"/>
      <c r="N71" s="303"/>
      <c r="O71" s="241"/>
      <c r="P71" s="241"/>
      <c r="Q71" s="241"/>
      <c r="R71" s="241"/>
      <c r="S71" s="241"/>
    </row>
    <row r="72" spans="1:19" s="242" customFormat="1" ht="12.6" customHeight="1" x14ac:dyDescent="0.3">
      <c r="A72" s="265"/>
      <c r="B72" s="269">
        <v>2022</v>
      </c>
      <c r="C72" s="192">
        <v>4486</v>
      </c>
      <c r="D72" s="193">
        <v>1994</v>
      </c>
      <c r="E72" s="267">
        <v>96</v>
      </c>
      <c r="F72" s="198">
        <v>86.6</v>
      </c>
      <c r="G72" s="199">
        <v>66.400000000000006</v>
      </c>
      <c r="I72" s="304"/>
      <c r="J72" s="32"/>
      <c r="K72" s="32"/>
      <c r="L72" s="300"/>
      <c r="M72" s="303"/>
      <c r="N72" s="303"/>
      <c r="O72" s="241"/>
      <c r="P72" s="241"/>
      <c r="Q72" s="241"/>
      <c r="R72" s="241"/>
      <c r="S72" s="241"/>
    </row>
    <row r="73" spans="1:19" s="29" customFormat="1" ht="33" customHeight="1" x14ac:dyDescent="0.25">
      <c r="A73" s="595" t="s">
        <v>12</v>
      </c>
      <c r="B73" s="596"/>
      <c r="C73" s="596"/>
      <c r="D73" s="596"/>
      <c r="E73" s="596"/>
      <c r="F73" s="596"/>
      <c r="G73" s="596"/>
      <c r="O73" s="26"/>
      <c r="P73" s="26"/>
      <c r="Q73" s="26"/>
      <c r="R73" s="26"/>
      <c r="S73" s="26"/>
    </row>
    <row r="74" spans="1:19" s="29" customFormat="1" ht="13.5" customHeight="1" x14ac:dyDescent="0.25">
      <c r="A74" s="597" t="s">
        <v>11</v>
      </c>
      <c r="B74" s="598"/>
      <c r="C74" s="598"/>
      <c r="D74" s="598"/>
      <c r="E74" s="598"/>
      <c r="F74" s="598"/>
      <c r="G74" s="598"/>
      <c r="O74" s="26"/>
      <c r="P74" s="26"/>
      <c r="Q74" s="26"/>
      <c r="R74" s="26"/>
      <c r="S74" s="26"/>
    </row>
    <row r="75" spans="1:19" ht="15" customHeight="1" x14ac:dyDescent="0.2">
      <c r="A75" s="208" t="s">
        <v>10</v>
      </c>
      <c r="B75" s="208"/>
      <c r="C75" s="208"/>
      <c r="D75" s="208"/>
      <c r="E75" s="202" t="s">
        <v>9</v>
      </c>
      <c r="F75" s="203" t="s">
        <v>1085</v>
      </c>
      <c r="G75" s="298" t="s">
        <v>1086</v>
      </c>
      <c r="J75" s="2"/>
      <c r="K75" s="2"/>
      <c r="L75" s="2"/>
      <c r="M75" s="2"/>
      <c r="N75" s="2"/>
      <c r="O75" s="26"/>
      <c r="P75" s="26"/>
      <c r="Q75" s="26"/>
      <c r="R75" s="26"/>
      <c r="S75" s="26"/>
    </row>
    <row r="76" spans="1:19" ht="12.6" customHeight="1" x14ac:dyDescent="0.2">
      <c r="O76" s="26"/>
      <c r="P76" s="26"/>
      <c r="Q76" s="26"/>
      <c r="R76" s="26"/>
      <c r="S76" s="26"/>
    </row>
    <row r="77" spans="1:19" ht="12.6" customHeight="1" x14ac:dyDescent="0.3">
      <c r="A77" s="27"/>
      <c r="O77" s="26"/>
      <c r="P77" s="26"/>
      <c r="Q77" s="26"/>
      <c r="R77" s="26"/>
      <c r="S77" s="302"/>
    </row>
    <row r="79" spans="1:19" ht="12.6" hidden="1" customHeight="1" outlineLevel="1" x14ac:dyDescent="0.2">
      <c r="A79" s="5" t="s">
        <v>8</v>
      </c>
    </row>
    <row r="80" spans="1:19" s="19" customFormat="1" ht="12.6" hidden="1" customHeight="1" outlineLevel="1" x14ac:dyDescent="0.2">
      <c r="A80" s="22" t="s">
        <v>7</v>
      </c>
      <c r="B80" s="25">
        <v>2001</v>
      </c>
      <c r="C80" s="19">
        <f t="shared" ref="C80:G84" si="0">MIN(C18,C28,C33,C38,C48,C53,C63,C68)</f>
        <v>2514</v>
      </c>
      <c r="D80" s="19">
        <f t="shared" si="0"/>
        <v>1289</v>
      </c>
      <c r="E80" s="19">
        <f t="shared" si="0"/>
        <v>33</v>
      </c>
      <c r="F80" s="19">
        <f t="shared" si="0"/>
        <v>81.5</v>
      </c>
      <c r="G80" s="19">
        <f t="shared" si="0"/>
        <v>55.4</v>
      </c>
      <c r="H80" s="20"/>
      <c r="I80" s="20"/>
      <c r="O80" s="20"/>
      <c r="P80" s="20"/>
      <c r="Q80" s="20"/>
      <c r="R80" s="20"/>
    </row>
    <row r="81" spans="1:18" s="19" customFormat="1" ht="12.6" hidden="1" customHeight="1" outlineLevel="1" x14ac:dyDescent="0.2">
      <c r="A81" s="22" t="s">
        <v>7</v>
      </c>
      <c r="B81" s="24">
        <v>2002</v>
      </c>
      <c r="C81" s="19">
        <f t="shared" si="0"/>
        <v>2528</v>
      </c>
      <c r="D81" s="19">
        <f t="shared" si="0"/>
        <v>1293</v>
      </c>
      <c r="E81" s="19">
        <f t="shared" si="0"/>
        <v>33</v>
      </c>
      <c r="F81" s="19">
        <f t="shared" si="0"/>
        <v>81.900000000000006</v>
      </c>
      <c r="G81" s="19">
        <f t="shared" si="0"/>
        <v>56.7</v>
      </c>
      <c r="H81" s="20"/>
      <c r="I81" s="20"/>
      <c r="O81" s="20"/>
      <c r="P81" s="20"/>
      <c r="Q81" s="20"/>
      <c r="R81" s="20"/>
    </row>
    <row r="82" spans="1:18" s="19" customFormat="1" ht="12.6" hidden="1" customHeight="1" outlineLevel="1" x14ac:dyDescent="0.2">
      <c r="A82" s="22" t="s">
        <v>7</v>
      </c>
      <c r="B82" s="23">
        <v>2003</v>
      </c>
      <c r="C82" s="19">
        <f t="shared" si="0"/>
        <v>2560</v>
      </c>
      <c r="D82" s="19">
        <f t="shared" si="0"/>
        <v>1347</v>
      </c>
      <c r="E82" s="19">
        <f t="shared" si="0"/>
        <v>34</v>
      </c>
      <c r="F82" s="19">
        <f t="shared" si="0"/>
        <v>82.1</v>
      </c>
      <c r="G82" s="19">
        <f t="shared" si="0"/>
        <v>57.3</v>
      </c>
      <c r="H82" s="20"/>
      <c r="I82" s="20"/>
      <c r="O82" s="20"/>
      <c r="P82" s="20"/>
      <c r="Q82" s="20"/>
      <c r="R82" s="20"/>
    </row>
    <row r="83" spans="1:18" s="19" customFormat="1" ht="12.6" hidden="1" customHeight="1" outlineLevel="1" x14ac:dyDescent="0.2">
      <c r="A83" s="22" t="s">
        <v>7</v>
      </c>
      <c r="B83" s="21">
        <v>2004</v>
      </c>
      <c r="C83" s="19">
        <f t="shared" si="0"/>
        <v>2591</v>
      </c>
      <c r="D83" s="19">
        <f t="shared" si="0"/>
        <v>1355</v>
      </c>
      <c r="E83" s="19">
        <f t="shared" si="0"/>
        <v>34</v>
      </c>
      <c r="F83" s="19">
        <f t="shared" si="0"/>
        <v>82.7</v>
      </c>
      <c r="G83" s="19">
        <f t="shared" si="0"/>
        <v>58.7</v>
      </c>
      <c r="H83" s="20"/>
      <c r="I83" s="20"/>
      <c r="O83" s="20"/>
      <c r="P83" s="20"/>
      <c r="Q83" s="20"/>
      <c r="R83" s="20"/>
    </row>
    <row r="84" spans="1:18" s="19" customFormat="1" ht="12.6" hidden="1" customHeight="1" outlineLevel="1" x14ac:dyDescent="0.2">
      <c r="A84" s="22" t="s">
        <v>7</v>
      </c>
      <c r="B84" s="21">
        <v>2005</v>
      </c>
      <c r="C84" s="19">
        <f t="shared" si="0"/>
        <v>2626</v>
      </c>
      <c r="D84" s="19">
        <f t="shared" si="0"/>
        <v>1423</v>
      </c>
      <c r="E84" s="19">
        <f t="shared" si="0"/>
        <v>34</v>
      </c>
      <c r="F84" s="19">
        <f t="shared" si="0"/>
        <v>82.3</v>
      </c>
      <c r="G84" s="19">
        <f t="shared" si="0"/>
        <v>58.8</v>
      </c>
      <c r="H84" s="20"/>
      <c r="I84" s="20"/>
      <c r="O84" s="20"/>
      <c r="P84" s="20"/>
      <c r="Q84" s="20"/>
      <c r="R84" s="20"/>
    </row>
    <row r="85" spans="1:18" s="12" customFormat="1" ht="12.6" hidden="1" customHeight="1" outlineLevel="1" x14ac:dyDescent="0.2">
      <c r="A85" s="15" t="s">
        <v>6</v>
      </c>
      <c r="B85" s="18">
        <v>2001</v>
      </c>
      <c r="C85" s="12">
        <f t="shared" ref="C85:G89" si="1">MAX(C18,C28,C33,C38,C48,C53,C63,C68)</f>
        <v>4954</v>
      </c>
      <c r="D85" s="12">
        <f t="shared" si="1"/>
        <v>2335</v>
      </c>
      <c r="E85" s="12">
        <f t="shared" si="1"/>
        <v>162</v>
      </c>
      <c r="F85" s="12">
        <f t="shared" si="1"/>
        <v>98.4</v>
      </c>
      <c r="G85" s="12">
        <f t="shared" si="1"/>
        <v>91.2</v>
      </c>
      <c r="H85" s="13"/>
      <c r="I85" s="13"/>
      <c r="O85" s="13"/>
      <c r="P85" s="13"/>
      <c r="Q85" s="13"/>
      <c r="R85" s="13"/>
    </row>
    <row r="86" spans="1:18" s="12" customFormat="1" ht="12.6" hidden="1" customHeight="1" outlineLevel="1" x14ac:dyDescent="0.2">
      <c r="A86" s="15" t="s">
        <v>6</v>
      </c>
      <c r="B86" s="17">
        <v>2002</v>
      </c>
      <c r="C86" s="12">
        <f t="shared" si="1"/>
        <v>4953</v>
      </c>
      <c r="D86" s="12">
        <f t="shared" si="1"/>
        <v>2367</v>
      </c>
      <c r="E86" s="12">
        <f t="shared" si="1"/>
        <v>164</v>
      </c>
      <c r="F86" s="12">
        <f t="shared" si="1"/>
        <v>98.5</v>
      </c>
      <c r="G86" s="12">
        <f t="shared" si="1"/>
        <v>91.6</v>
      </c>
      <c r="H86" s="13"/>
      <c r="I86" s="13"/>
      <c r="O86" s="13"/>
      <c r="P86" s="13"/>
      <c r="Q86" s="13"/>
      <c r="R86" s="13"/>
    </row>
    <row r="87" spans="1:18" s="12" customFormat="1" ht="12.6" hidden="1" customHeight="1" outlineLevel="1" x14ac:dyDescent="0.2">
      <c r="A87" s="15" t="s">
        <v>6</v>
      </c>
      <c r="B87" s="16">
        <v>2003</v>
      </c>
      <c r="C87" s="12">
        <f t="shared" si="1"/>
        <v>4974</v>
      </c>
      <c r="D87" s="12">
        <f t="shared" si="1"/>
        <v>2377</v>
      </c>
      <c r="E87" s="12">
        <f t="shared" si="1"/>
        <v>165</v>
      </c>
      <c r="F87" s="12">
        <f t="shared" si="1"/>
        <v>98.6</v>
      </c>
      <c r="G87" s="12">
        <f t="shared" si="1"/>
        <v>91.7</v>
      </c>
      <c r="H87" s="13"/>
      <c r="I87" s="13"/>
      <c r="O87" s="13"/>
      <c r="P87" s="13"/>
      <c r="Q87" s="13"/>
      <c r="R87" s="13"/>
    </row>
    <row r="88" spans="1:18" s="12" customFormat="1" ht="12.6" hidden="1" customHeight="1" outlineLevel="1" x14ac:dyDescent="0.2">
      <c r="A88" s="15" t="s">
        <v>6</v>
      </c>
      <c r="B88" s="14">
        <v>2004</v>
      </c>
      <c r="C88" s="12">
        <f t="shared" si="1"/>
        <v>4990</v>
      </c>
      <c r="D88" s="12">
        <f t="shared" si="1"/>
        <v>2384</v>
      </c>
      <c r="E88" s="12">
        <f t="shared" si="1"/>
        <v>167</v>
      </c>
      <c r="F88" s="12">
        <f t="shared" si="1"/>
        <v>98.8</v>
      </c>
      <c r="G88" s="12">
        <f t="shared" si="1"/>
        <v>92.1</v>
      </c>
      <c r="H88" s="13"/>
      <c r="I88" s="13"/>
      <c r="O88" s="13"/>
      <c r="P88" s="13"/>
      <c r="Q88" s="13"/>
      <c r="R88" s="13"/>
    </row>
    <row r="89" spans="1:18" s="12" customFormat="1" ht="12.6" hidden="1" customHeight="1" outlineLevel="1" x14ac:dyDescent="0.2">
      <c r="A89" s="15" t="s">
        <v>6</v>
      </c>
      <c r="B89" s="14">
        <v>2005</v>
      </c>
      <c r="C89" s="12">
        <f t="shared" si="1"/>
        <v>5029</v>
      </c>
      <c r="D89" s="12">
        <f t="shared" si="1"/>
        <v>2428</v>
      </c>
      <c r="E89" s="12">
        <f t="shared" si="1"/>
        <v>169</v>
      </c>
      <c r="F89" s="12">
        <f t="shared" si="1"/>
        <v>98.6</v>
      </c>
      <c r="G89" s="12">
        <f t="shared" si="1"/>
        <v>92.1</v>
      </c>
      <c r="H89" s="13"/>
      <c r="I89" s="13"/>
      <c r="O89" s="13"/>
      <c r="P89" s="13"/>
      <c r="Q89" s="13"/>
      <c r="R89" s="13"/>
    </row>
    <row r="90" spans="1:18" ht="12.6" hidden="1" customHeight="1" outlineLevel="1" x14ac:dyDescent="0.2"/>
    <row r="91" spans="1:18" ht="12.6" hidden="1" customHeight="1" outlineLevel="1" x14ac:dyDescent="0.2"/>
    <row r="92" spans="1:18" ht="12.6" hidden="1" customHeight="1" outlineLevel="1" x14ac:dyDescent="0.2">
      <c r="A92" s="10" t="s">
        <v>5</v>
      </c>
      <c r="B92" s="11">
        <v>2001</v>
      </c>
      <c r="C92" s="6">
        <f t="shared" ref="C92:E96" si="2">C8-SUM(C13,C18,C23,C28,C33,C38,C43,C48,C53,C58,C63,C68)/2</f>
        <v>0</v>
      </c>
      <c r="D92" s="6">
        <f t="shared" si="2"/>
        <v>0</v>
      </c>
      <c r="E92" s="6">
        <f t="shared" si="2"/>
        <v>0</v>
      </c>
      <c r="F92" s="6"/>
      <c r="G92" s="6"/>
      <c r="J92" s="6"/>
      <c r="K92" s="6"/>
      <c r="L92" s="6"/>
      <c r="M92" s="6"/>
      <c r="N92" s="6"/>
    </row>
    <row r="93" spans="1:18" ht="12.6" hidden="1" customHeight="1" outlineLevel="1" x14ac:dyDescent="0.2">
      <c r="A93" s="10">
        <f>SUM(C92:F96)</f>
        <v>1</v>
      </c>
      <c r="B93" s="9">
        <v>2002</v>
      </c>
      <c r="C93" s="6">
        <f t="shared" si="2"/>
        <v>0</v>
      </c>
      <c r="D93" s="6">
        <f t="shared" si="2"/>
        <v>0</v>
      </c>
      <c r="E93" s="6">
        <f t="shared" si="2"/>
        <v>0</v>
      </c>
      <c r="F93" s="6"/>
      <c r="G93" s="6"/>
      <c r="J93" s="6"/>
      <c r="K93" s="6"/>
      <c r="L93" s="6"/>
      <c r="M93" s="6"/>
      <c r="N93" s="6"/>
    </row>
    <row r="94" spans="1:18" ht="12.6" hidden="1" customHeight="1" outlineLevel="1" x14ac:dyDescent="0.2">
      <c r="B94" s="8">
        <v>2003</v>
      </c>
      <c r="C94" s="6">
        <f t="shared" si="2"/>
        <v>0</v>
      </c>
      <c r="D94" s="6">
        <f t="shared" si="2"/>
        <v>0</v>
      </c>
      <c r="E94" s="6">
        <f t="shared" si="2"/>
        <v>0</v>
      </c>
      <c r="F94" s="6"/>
      <c r="G94" s="6"/>
      <c r="J94" s="6"/>
      <c r="K94" s="6"/>
      <c r="L94" s="6"/>
      <c r="M94" s="6"/>
      <c r="N94" s="6"/>
    </row>
    <row r="95" spans="1:18" ht="12.6" hidden="1" customHeight="1" outlineLevel="1" x14ac:dyDescent="0.2">
      <c r="B95" s="7">
        <v>2004</v>
      </c>
      <c r="C95" s="6">
        <f t="shared" si="2"/>
        <v>0</v>
      </c>
      <c r="D95" s="6">
        <f t="shared" si="2"/>
        <v>0</v>
      </c>
      <c r="E95" s="6">
        <f t="shared" si="2"/>
        <v>0</v>
      </c>
      <c r="F95" s="6"/>
      <c r="G95" s="6"/>
      <c r="J95" s="6"/>
      <c r="K95" s="6"/>
      <c r="L95" s="6"/>
      <c r="M95" s="6"/>
      <c r="N95" s="6"/>
    </row>
    <row r="96" spans="1:18" ht="12.6" hidden="1" customHeight="1" outlineLevel="1" x14ac:dyDescent="0.2">
      <c r="B96" s="7">
        <v>2005</v>
      </c>
      <c r="C96" s="6">
        <f t="shared" si="2"/>
        <v>0.5</v>
      </c>
      <c r="D96" s="6">
        <f t="shared" si="2"/>
        <v>0.5</v>
      </c>
      <c r="E96" s="6">
        <f t="shared" si="2"/>
        <v>0</v>
      </c>
      <c r="F96" s="6"/>
      <c r="G96" s="6"/>
      <c r="J96" s="6"/>
      <c r="K96" s="6"/>
      <c r="L96" s="6"/>
      <c r="M96" s="6"/>
      <c r="N96" s="6"/>
    </row>
    <row r="97" ht="12.6" hidden="1" customHeight="1" outlineLevel="1" x14ac:dyDescent="0.2"/>
    <row r="98" ht="12.6" customHeight="1" collapsed="1" x14ac:dyDescent="0.2"/>
  </sheetData>
  <dataConsolidate>
    <dataRefs count="3">
      <dataRef ref="B95:N108" sheet="J+V-MP" r:id="rId1"/>
      <dataRef ref="B95:N108" sheet="J+V-súkr.sp." r:id="rId2"/>
      <dataRef ref="B97:N110" sheet="Pr-spolu" r:id="rId3"/>
    </dataRefs>
  </dataConsolidate>
  <mergeCells count="4">
    <mergeCell ref="A4:A7"/>
    <mergeCell ref="B4:B7"/>
    <mergeCell ref="A73:G73"/>
    <mergeCell ref="A74:G74"/>
  </mergeCells>
  <hyperlinks>
    <hyperlink ref="F75" r:id="rId4" location="!/view/sk/vbd_sk_win2/vh3801rr/v_vh3801rr_00_00_00_sk"/>
    <hyperlink ref="G75" r:id="rId5" location="!/view/sk/vbd_sk_win2/vh3802rr/v_vh3802rr_00_00_00_sk"/>
    <hyperlink ref="E75" r:id="rId6" location="!/view/sk/VBD_SK_WIN/vh3001rr/v_vh3001rr_00_00_00_sk"/>
    <hyperlink ref="J2:K2" location="Obsah_Contents!A1" display="Obsah / Contents"/>
  </hyperlinks>
  <printOptions horizontalCentered="1"/>
  <pageMargins left="0.23622047244094491" right="0.23622047244094491" top="0.74803149606299213" bottom="0.74803149606299213" header="0.31496062992125984" footer="0.31496062992125984"/>
  <pageSetup paperSize="9" scale="95" orientation="portrait" r:id="rId7"/>
  <headerFooter alignWithMargins="0">
    <oddHeader>&amp;R&amp;8&amp;A</oddHeader>
    <oddFooter>&amp;R&amp;8&amp;P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6"/>
  <sheetViews>
    <sheetView showGridLines="0" showOutlineSymbols="0" zoomScaleNormal="100" workbookViewId="0">
      <pane xSplit="2" ySplit="6" topLeftCell="C61" activePane="bottomRight" state="frozen"/>
      <selection activeCell="C8" sqref="C8"/>
      <selection pane="topRight" activeCell="C8" sqref="C8"/>
      <selection pane="bottomLeft" activeCell="C8" sqref="C8"/>
      <selection pane="bottomRight" activeCell="A72" sqref="A72:G72"/>
    </sheetView>
  </sheetViews>
  <sheetFormatPr defaultColWidth="10.33203125" defaultRowHeight="12.6" customHeight="1" outlineLevelRow="1" x14ac:dyDescent="0.2"/>
  <cols>
    <col min="1" max="1" width="15.5546875" style="5" customWidth="1"/>
    <col min="2" max="2" width="4.44140625" style="4" bestFit="1" customWidth="1"/>
    <col min="3" max="5" width="15.33203125" style="3" customWidth="1"/>
    <col min="6" max="7" width="15.33203125" style="1" customWidth="1"/>
    <col min="8" max="9" width="9.5546875" style="2" customWidth="1"/>
    <col min="10" max="10" width="9" style="3" customWidth="1"/>
    <col min="11" max="12" width="10.88671875" style="3" customWidth="1"/>
    <col min="13" max="14" width="10.88671875" style="1" customWidth="1"/>
    <col min="15" max="15" width="5.6640625" style="2" customWidth="1"/>
    <col min="16" max="17" width="4.109375" style="2" customWidth="1"/>
    <col min="18" max="19" width="4.109375" style="69" customWidth="1"/>
    <col min="20" max="16384" width="10.33203125" style="1"/>
  </cols>
  <sheetData>
    <row r="1" spans="1:19" s="63" customFormat="1" ht="15" customHeight="1" x14ac:dyDescent="0.3">
      <c r="A1" s="66" t="s">
        <v>43</v>
      </c>
      <c r="B1" s="68"/>
      <c r="C1" s="101"/>
      <c r="D1" s="101"/>
      <c r="E1" s="101"/>
      <c r="F1" s="67"/>
      <c r="G1" s="100" t="s">
        <v>42</v>
      </c>
      <c r="J1" s="101"/>
      <c r="K1" s="101"/>
      <c r="L1" s="101"/>
      <c r="M1" s="67"/>
      <c r="N1" s="100"/>
      <c r="R1" s="99"/>
      <c r="S1" s="99"/>
    </row>
    <row r="2" spans="1:19" s="63" customFormat="1" ht="15" customHeight="1" x14ac:dyDescent="0.3">
      <c r="A2" s="66" t="s">
        <v>59</v>
      </c>
      <c r="B2" s="65"/>
      <c r="C2" s="64"/>
      <c r="D2" s="64"/>
      <c r="E2" s="64"/>
      <c r="F2" s="60"/>
      <c r="G2" s="60"/>
      <c r="H2" s="60"/>
      <c r="J2" s="484" t="s">
        <v>2286</v>
      </c>
      <c r="K2" s="485"/>
      <c r="L2" s="64"/>
      <c r="M2" s="60"/>
      <c r="N2" s="60"/>
      <c r="R2" s="99"/>
      <c r="S2" s="99"/>
    </row>
    <row r="3" spans="1:19" s="57" customFormat="1" ht="15" customHeight="1" x14ac:dyDescent="0.3">
      <c r="A3" s="62" t="s">
        <v>58</v>
      </c>
      <c r="B3" s="61"/>
      <c r="C3" s="58"/>
      <c r="D3" s="58"/>
      <c r="E3" s="58"/>
      <c r="F3" s="59"/>
      <c r="G3" s="59"/>
      <c r="H3" s="59"/>
      <c r="I3" s="60"/>
      <c r="J3" s="58"/>
      <c r="K3" s="58"/>
      <c r="L3" s="58"/>
      <c r="M3" s="59"/>
      <c r="N3" s="59"/>
      <c r="R3" s="98"/>
      <c r="S3" s="98"/>
    </row>
    <row r="4" spans="1:19" s="89" customFormat="1" ht="17.25" customHeight="1" thickBot="1" x14ac:dyDescent="0.35">
      <c r="A4" s="97" t="s">
        <v>57</v>
      </c>
      <c r="B4" s="53"/>
      <c r="C4" s="96"/>
      <c r="D4" s="96"/>
      <c r="E4" s="96"/>
      <c r="F4" s="95"/>
      <c r="G4" s="94" t="s">
        <v>56</v>
      </c>
      <c r="J4" s="93"/>
      <c r="K4" s="93"/>
      <c r="L4" s="93"/>
      <c r="M4" s="92"/>
      <c r="N4" s="91"/>
      <c r="R4" s="90"/>
      <c r="S4" s="90"/>
    </row>
    <row r="5" spans="1:19" s="51" customFormat="1" ht="42" customHeight="1" x14ac:dyDescent="0.3">
      <c r="A5" s="589" t="s">
        <v>39</v>
      </c>
      <c r="B5" s="592" t="s">
        <v>38</v>
      </c>
      <c r="C5" s="88" t="s">
        <v>55</v>
      </c>
      <c r="D5" s="88" t="s">
        <v>54</v>
      </c>
      <c r="E5" s="88" t="s">
        <v>53</v>
      </c>
      <c r="F5" s="87" t="s">
        <v>52</v>
      </c>
      <c r="G5" s="87" t="s">
        <v>51</v>
      </c>
      <c r="H5" s="52"/>
      <c r="I5" s="53"/>
      <c r="J5" s="86"/>
      <c r="K5" s="86"/>
      <c r="L5" s="86"/>
      <c r="M5" s="54"/>
      <c r="N5" s="54"/>
      <c r="O5" s="52"/>
      <c r="P5" s="52"/>
      <c r="Q5" s="52"/>
      <c r="R5" s="83"/>
      <c r="S5" s="83"/>
    </row>
    <row r="6" spans="1:19" s="51" customFormat="1" ht="28.5" customHeight="1" thickBot="1" x14ac:dyDescent="0.35">
      <c r="A6" s="591"/>
      <c r="B6" s="594"/>
      <c r="C6" s="85" t="s">
        <v>50</v>
      </c>
      <c r="D6" s="85" t="s">
        <v>49</v>
      </c>
      <c r="E6" s="85" t="s">
        <v>48</v>
      </c>
      <c r="F6" s="50" t="s">
        <v>47</v>
      </c>
      <c r="G6" s="50" t="s">
        <v>46</v>
      </c>
      <c r="H6" s="52"/>
      <c r="I6" s="53"/>
      <c r="J6" s="84"/>
      <c r="K6" s="84"/>
      <c r="L6" s="84"/>
      <c r="M6" s="48"/>
      <c r="N6" s="48"/>
      <c r="O6" s="52"/>
      <c r="P6" s="52"/>
      <c r="Q6" s="52"/>
      <c r="R6" s="83"/>
      <c r="S6" s="83"/>
    </row>
    <row r="7" spans="1:19" s="31" customFormat="1" ht="12.6" customHeight="1" x14ac:dyDescent="0.3">
      <c r="A7" s="366" t="s">
        <v>2282</v>
      </c>
      <c r="B7" s="410" t="s">
        <v>16</v>
      </c>
      <c r="C7" s="361">
        <v>292955</v>
      </c>
      <c r="D7" s="362">
        <v>208269</v>
      </c>
      <c r="E7" s="362">
        <v>84687</v>
      </c>
      <c r="F7" s="362">
        <v>414827</v>
      </c>
      <c r="G7" s="411">
        <v>409242</v>
      </c>
      <c r="J7" s="45"/>
      <c r="K7" s="45"/>
      <c r="L7" s="45"/>
      <c r="M7" s="45"/>
      <c r="N7" s="45"/>
      <c r="R7" s="79"/>
      <c r="S7" s="79"/>
    </row>
    <row r="8" spans="1:19" s="31" customFormat="1" ht="12.6" customHeight="1" x14ac:dyDescent="0.3">
      <c r="A8" s="366"/>
      <c r="B8" s="367" t="s">
        <v>15</v>
      </c>
      <c r="C8" s="368">
        <v>293309</v>
      </c>
      <c r="D8" s="369">
        <v>208854</v>
      </c>
      <c r="E8" s="369">
        <v>84454</v>
      </c>
      <c r="F8" s="369">
        <v>426767</v>
      </c>
      <c r="G8" s="412">
        <v>422738</v>
      </c>
      <c r="J8" s="45"/>
      <c r="K8" s="45"/>
      <c r="L8" s="45"/>
      <c r="M8" s="45"/>
      <c r="N8" s="45"/>
      <c r="R8" s="79"/>
      <c r="S8" s="79"/>
    </row>
    <row r="9" spans="1:19" s="31" customFormat="1" ht="12.6" customHeight="1" x14ac:dyDescent="0.3">
      <c r="A9" s="366"/>
      <c r="B9" s="373" t="s">
        <v>13</v>
      </c>
      <c r="C9" s="374">
        <v>294148</v>
      </c>
      <c r="D9" s="375">
        <v>209856</v>
      </c>
      <c r="E9" s="375">
        <v>84290</v>
      </c>
      <c r="F9" s="375">
        <v>459858</v>
      </c>
      <c r="G9" s="413">
        <v>455712</v>
      </c>
      <c r="J9" s="46"/>
      <c r="K9" s="46"/>
      <c r="L9" s="46"/>
      <c r="M9" s="46"/>
      <c r="N9" s="46"/>
      <c r="R9" s="79"/>
      <c r="S9" s="79"/>
    </row>
    <row r="10" spans="1:19" s="31" customFormat="1" ht="12.6" customHeight="1" x14ac:dyDescent="0.3">
      <c r="A10" s="366"/>
      <c r="B10" s="378" t="s">
        <v>45</v>
      </c>
      <c r="C10" s="374">
        <v>297936.84999999998</v>
      </c>
      <c r="D10" s="375">
        <v>208318.62</v>
      </c>
      <c r="E10" s="375">
        <v>89618.23</v>
      </c>
      <c r="F10" s="375">
        <v>449347.65</v>
      </c>
      <c r="G10" s="413">
        <v>445909.28</v>
      </c>
      <c r="J10" s="46"/>
      <c r="K10" s="46"/>
      <c r="L10" s="46"/>
      <c r="M10" s="46"/>
      <c r="N10" s="46"/>
      <c r="R10" s="79"/>
      <c r="S10" s="79"/>
    </row>
    <row r="11" spans="1:19" s="31" customFormat="1" ht="12.6" customHeight="1" x14ac:dyDescent="0.3">
      <c r="A11" s="366"/>
      <c r="B11" s="378" t="s">
        <v>44</v>
      </c>
      <c r="C11" s="374">
        <v>300760.57</v>
      </c>
      <c r="D11" s="375">
        <v>208634.67</v>
      </c>
      <c r="E11" s="375">
        <v>92125.9</v>
      </c>
      <c r="F11" s="375">
        <v>429418.1</v>
      </c>
      <c r="G11" s="413">
        <v>425861.64</v>
      </c>
      <c r="J11" s="46"/>
      <c r="K11" s="46"/>
      <c r="L11" s="46"/>
      <c r="M11" s="46"/>
      <c r="N11" s="46"/>
      <c r="R11" s="79"/>
      <c r="S11" s="79"/>
    </row>
    <row r="12" spans="1:19" s="31" customFormat="1" ht="12.6" customHeight="1" x14ac:dyDescent="0.3">
      <c r="A12" s="403" t="s">
        <v>26</v>
      </c>
      <c r="B12" s="404" t="s">
        <v>16</v>
      </c>
      <c r="C12" s="405">
        <v>55884</v>
      </c>
      <c r="D12" s="406">
        <v>42863</v>
      </c>
      <c r="E12" s="406">
        <v>13021</v>
      </c>
      <c r="F12" s="406">
        <v>60535</v>
      </c>
      <c r="G12" s="407">
        <v>60535</v>
      </c>
      <c r="J12" s="45"/>
      <c r="K12" s="45"/>
      <c r="L12" s="45"/>
      <c r="M12" s="45"/>
      <c r="N12" s="45"/>
      <c r="R12" s="79"/>
      <c r="S12" s="79"/>
    </row>
    <row r="13" spans="1:19" s="31" customFormat="1" ht="12.6" customHeight="1" x14ac:dyDescent="0.3">
      <c r="A13" s="385"/>
      <c r="B13" s="392" t="s">
        <v>15</v>
      </c>
      <c r="C13" s="387">
        <v>55903</v>
      </c>
      <c r="D13" s="388">
        <v>42376</v>
      </c>
      <c r="E13" s="388">
        <v>13527</v>
      </c>
      <c r="F13" s="388">
        <v>60989</v>
      </c>
      <c r="G13" s="408">
        <v>60989</v>
      </c>
      <c r="J13" s="45"/>
      <c r="K13" s="45"/>
      <c r="L13" s="45"/>
      <c r="M13" s="45"/>
      <c r="N13" s="45"/>
      <c r="R13" s="79"/>
      <c r="S13" s="79"/>
    </row>
    <row r="14" spans="1:19" s="31" customFormat="1" ht="12.6" customHeight="1" x14ac:dyDescent="0.3">
      <c r="A14" s="385"/>
      <c r="B14" s="393" t="s">
        <v>13</v>
      </c>
      <c r="C14" s="387">
        <v>55442</v>
      </c>
      <c r="D14" s="388">
        <v>43560</v>
      </c>
      <c r="E14" s="388">
        <v>11881</v>
      </c>
      <c r="F14" s="388">
        <v>60766</v>
      </c>
      <c r="G14" s="408">
        <v>60766</v>
      </c>
      <c r="J14" s="45"/>
      <c r="K14" s="45"/>
      <c r="L14" s="45"/>
      <c r="M14" s="45"/>
      <c r="N14" s="45"/>
      <c r="R14" s="79"/>
      <c r="S14" s="79"/>
    </row>
    <row r="15" spans="1:19" s="31" customFormat="1" ht="12.6" customHeight="1" x14ac:dyDescent="0.3">
      <c r="A15" s="385"/>
      <c r="B15" s="394" t="s">
        <v>45</v>
      </c>
      <c r="C15" s="387">
        <v>55793.49</v>
      </c>
      <c r="D15" s="388">
        <v>42018.79</v>
      </c>
      <c r="E15" s="388">
        <v>13774.7</v>
      </c>
      <c r="F15" s="388">
        <v>57864.91</v>
      </c>
      <c r="G15" s="408">
        <v>57893.83</v>
      </c>
      <c r="J15" s="45"/>
      <c r="K15" s="45"/>
      <c r="L15" s="45"/>
      <c r="M15" s="45"/>
      <c r="N15" s="45"/>
      <c r="R15" s="79"/>
      <c r="S15" s="79"/>
    </row>
    <row r="16" spans="1:19" s="31" customFormat="1" ht="12.6" customHeight="1" x14ac:dyDescent="0.3">
      <c r="A16" s="385"/>
      <c r="B16" s="394" t="s">
        <v>44</v>
      </c>
      <c r="C16" s="387">
        <v>58202.83</v>
      </c>
      <c r="D16" s="388">
        <v>42065.83</v>
      </c>
      <c r="E16" s="388">
        <v>16137</v>
      </c>
      <c r="F16" s="388">
        <v>54219.66</v>
      </c>
      <c r="G16" s="408">
        <v>54219.66</v>
      </c>
      <c r="J16" s="45"/>
      <c r="K16" s="45"/>
      <c r="L16" s="45"/>
      <c r="M16" s="45"/>
      <c r="N16" s="45"/>
      <c r="R16" s="79"/>
      <c r="S16" s="79"/>
    </row>
    <row r="17" spans="1:19" s="30" customFormat="1" ht="12.6" customHeight="1" x14ac:dyDescent="0.3">
      <c r="A17" s="42" t="s">
        <v>26</v>
      </c>
      <c r="B17" s="41" t="s">
        <v>16</v>
      </c>
      <c r="C17" s="40">
        <v>55884</v>
      </c>
      <c r="D17" s="39">
        <v>42863</v>
      </c>
      <c r="E17" s="39">
        <v>13021</v>
      </c>
      <c r="F17" s="39">
        <v>60535</v>
      </c>
      <c r="G17" s="81">
        <v>60535</v>
      </c>
      <c r="J17" s="32"/>
      <c r="K17" s="32"/>
      <c r="L17" s="32"/>
      <c r="M17" s="32"/>
      <c r="N17" s="32"/>
      <c r="O17" s="31"/>
      <c r="P17" s="31"/>
      <c r="Q17" s="31"/>
      <c r="R17" s="79"/>
      <c r="S17" s="79"/>
    </row>
    <row r="18" spans="1:19" s="30" customFormat="1" ht="12.6" customHeight="1" x14ac:dyDescent="0.3">
      <c r="A18" s="36"/>
      <c r="B18" s="38" t="s">
        <v>15</v>
      </c>
      <c r="C18" s="34">
        <v>55903</v>
      </c>
      <c r="D18" s="33">
        <v>42376</v>
      </c>
      <c r="E18" s="33">
        <v>13527</v>
      </c>
      <c r="F18" s="33">
        <v>60989</v>
      </c>
      <c r="G18" s="80">
        <v>60989</v>
      </c>
      <c r="J18" s="32"/>
      <c r="K18" s="32"/>
      <c r="L18" s="32"/>
      <c r="M18" s="32"/>
      <c r="N18" s="32"/>
      <c r="O18" s="31"/>
      <c r="P18" s="31"/>
      <c r="Q18" s="31"/>
      <c r="R18" s="79"/>
      <c r="S18" s="79"/>
    </row>
    <row r="19" spans="1:19" s="30" customFormat="1" ht="12.6" customHeight="1" x14ac:dyDescent="0.3">
      <c r="A19" s="36"/>
      <c r="B19" s="37" t="s">
        <v>13</v>
      </c>
      <c r="C19" s="34">
        <v>55442</v>
      </c>
      <c r="D19" s="33">
        <v>43560</v>
      </c>
      <c r="E19" s="33">
        <v>11881</v>
      </c>
      <c r="F19" s="33">
        <v>60766</v>
      </c>
      <c r="G19" s="80">
        <v>60766</v>
      </c>
      <c r="J19" s="32"/>
      <c r="K19" s="32"/>
      <c r="L19" s="32"/>
      <c r="M19" s="32"/>
      <c r="N19" s="32"/>
      <c r="O19" s="31"/>
      <c r="P19" s="31"/>
      <c r="Q19" s="31"/>
      <c r="R19" s="79"/>
      <c r="S19" s="79"/>
    </row>
    <row r="20" spans="1:19" s="30" customFormat="1" ht="12.6" customHeight="1" x14ac:dyDescent="0.3">
      <c r="A20" s="36"/>
      <c r="B20" s="35" t="s">
        <v>45</v>
      </c>
      <c r="C20" s="34">
        <v>55793.49</v>
      </c>
      <c r="D20" s="33">
        <v>42018.79</v>
      </c>
      <c r="E20" s="33">
        <v>13774.7</v>
      </c>
      <c r="F20" s="33">
        <v>57864.91</v>
      </c>
      <c r="G20" s="80">
        <v>57893.83</v>
      </c>
      <c r="J20" s="32"/>
      <c r="K20" s="32"/>
      <c r="L20" s="32"/>
      <c r="M20" s="32"/>
      <c r="N20" s="32"/>
      <c r="O20" s="31"/>
      <c r="P20" s="31"/>
      <c r="Q20" s="31"/>
      <c r="R20" s="79"/>
      <c r="S20" s="79"/>
    </row>
    <row r="21" spans="1:19" s="30" customFormat="1" ht="12.6" customHeight="1" x14ac:dyDescent="0.3">
      <c r="A21" s="36"/>
      <c r="B21" s="35" t="s">
        <v>44</v>
      </c>
      <c r="C21" s="44">
        <v>58202.83</v>
      </c>
      <c r="D21" s="43">
        <v>42065.83</v>
      </c>
      <c r="E21" s="43">
        <v>16137</v>
      </c>
      <c r="F21" s="43">
        <v>54219.66</v>
      </c>
      <c r="G21" s="82">
        <v>54219.66</v>
      </c>
      <c r="J21" s="32"/>
      <c r="K21" s="32"/>
      <c r="L21" s="32"/>
      <c r="M21" s="32"/>
      <c r="N21" s="32"/>
      <c r="O21" s="31"/>
      <c r="P21" s="31"/>
      <c r="Q21" s="31"/>
      <c r="R21" s="79"/>
      <c r="S21" s="79"/>
    </row>
    <row r="22" spans="1:19" s="31" customFormat="1" ht="12.6" customHeight="1" x14ac:dyDescent="0.3">
      <c r="A22" s="395" t="s">
        <v>25</v>
      </c>
      <c r="B22" s="396" t="s">
        <v>16</v>
      </c>
      <c r="C22" s="397">
        <v>103038</v>
      </c>
      <c r="D22" s="398">
        <v>69523</v>
      </c>
      <c r="E22" s="398">
        <v>33516</v>
      </c>
      <c r="F22" s="398">
        <v>110565</v>
      </c>
      <c r="G22" s="409">
        <v>108732</v>
      </c>
      <c r="J22" s="45"/>
      <c r="K22" s="45"/>
      <c r="L22" s="45"/>
      <c r="M22" s="45"/>
      <c r="N22" s="45"/>
      <c r="R22" s="79"/>
      <c r="S22" s="79"/>
    </row>
    <row r="23" spans="1:19" s="31" customFormat="1" ht="12.6" customHeight="1" x14ac:dyDescent="0.3">
      <c r="A23" s="385"/>
      <c r="B23" s="392" t="s">
        <v>15</v>
      </c>
      <c r="C23" s="387">
        <v>102771</v>
      </c>
      <c r="D23" s="388">
        <v>69737</v>
      </c>
      <c r="E23" s="388">
        <v>33034</v>
      </c>
      <c r="F23" s="388">
        <v>115409</v>
      </c>
      <c r="G23" s="408">
        <v>113801</v>
      </c>
      <c r="J23" s="45"/>
      <c r="K23" s="45"/>
      <c r="L23" s="45"/>
      <c r="M23" s="45"/>
      <c r="N23" s="45"/>
      <c r="R23" s="79"/>
      <c r="S23" s="79"/>
    </row>
    <row r="24" spans="1:19" s="31" customFormat="1" ht="12.6" customHeight="1" x14ac:dyDescent="0.3">
      <c r="A24" s="385"/>
      <c r="B24" s="393" t="s">
        <v>13</v>
      </c>
      <c r="C24" s="387">
        <v>104520</v>
      </c>
      <c r="D24" s="388">
        <v>69336</v>
      </c>
      <c r="E24" s="388">
        <v>35185</v>
      </c>
      <c r="F24" s="388">
        <v>131577</v>
      </c>
      <c r="G24" s="408">
        <v>130374</v>
      </c>
      <c r="J24" s="45"/>
      <c r="K24" s="45"/>
      <c r="L24" s="45"/>
      <c r="M24" s="45"/>
      <c r="N24" s="45"/>
      <c r="R24" s="79"/>
      <c r="S24" s="79"/>
    </row>
    <row r="25" spans="1:19" s="31" customFormat="1" ht="12.6" customHeight="1" x14ac:dyDescent="0.3">
      <c r="A25" s="385"/>
      <c r="B25" s="394" t="s">
        <v>45</v>
      </c>
      <c r="C25" s="387">
        <v>106932.59</v>
      </c>
      <c r="D25" s="388">
        <v>69954.77</v>
      </c>
      <c r="E25" s="388">
        <v>36977.82</v>
      </c>
      <c r="F25" s="388">
        <v>128057.66</v>
      </c>
      <c r="G25" s="408">
        <v>127307.17</v>
      </c>
      <c r="J25" s="45"/>
      <c r="K25" s="45"/>
      <c r="L25" s="45"/>
      <c r="M25" s="45"/>
      <c r="N25" s="45"/>
      <c r="R25" s="79"/>
      <c r="S25" s="79"/>
    </row>
    <row r="26" spans="1:19" s="31" customFormat="1" ht="12.6" customHeight="1" x14ac:dyDescent="0.3">
      <c r="A26" s="385"/>
      <c r="B26" s="394" t="s">
        <v>44</v>
      </c>
      <c r="C26" s="387">
        <v>106568.6</v>
      </c>
      <c r="D26" s="388">
        <v>69840.539999999994</v>
      </c>
      <c r="E26" s="388">
        <v>36728.06</v>
      </c>
      <c r="F26" s="388">
        <v>145415.04999999999</v>
      </c>
      <c r="G26" s="408">
        <v>144302.64000000001</v>
      </c>
      <c r="J26" s="45"/>
      <c r="K26" s="45"/>
      <c r="L26" s="45"/>
      <c r="M26" s="45"/>
      <c r="N26" s="45"/>
      <c r="R26" s="79"/>
      <c r="S26" s="79"/>
    </row>
    <row r="27" spans="1:19" s="30" customFormat="1" ht="12.6" customHeight="1" x14ac:dyDescent="0.3">
      <c r="A27" s="42" t="s">
        <v>24</v>
      </c>
      <c r="B27" s="41" t="s">
        <v>16</v>
      </c>
      <c r="C27" s="40">
        <v>36066</v>
      </c>
      <c r="D27" s="39">
        <v>23470</v>
      </c>
      <c r="E27" s="39">
        <v>12596</v>
      </c>
      <c r="F27" s="39">
        <v>35382</v>
      </c>
      <c r="G27" s="81">
        <v>35382</v>
      </c>
      <c r="J27" s="32"/>
      <c r="K27" s="32"/>
      <c r="L27" s="32"/>
      <c r="M27" s="32"/>
      <c r="N27" s="32"/>
      <c r="O27" s="31"/>
      <c r="P27" s="31"/>
      <c r="Q27" s="31"/>
      <c r="R27" s="79"/>
      <c r="S27" s="79"/>
    </row>
    <row r="28" spans="1:19" s="30" customFormat="1" ht="12.6" customHeight="1" x14ac:dyDescent="0.3">
      <c r="A28" s="36"/>
      <c r="B28" s="38" t="s">
        <v>15</v>
      </c>
      <c r="C28" s="34">
        <v>35400</v>
      </c>
      <c r="D28" s="33">
        <v>23580</v>
      </c>
      <c r="E28" s="33">
        <v>11820</v>
      </c>
      <c r="F28" s="33">
        <v>36085</v>
      </c>
      <c r="G28" s="80">
        <v>36085</v>
      </c>
      <c r="J28" s="32"/>
      <c r="K28" s="32"/>
      <c r="L28" s="32"/>
      <c r="M28" s="32"/>
      <c r="N28" s="32"/>
      <c r="O28" s="31"/>
      <c r="P28" s="31"/>
      <c r="Q28" s="31"/>
      <c r="R28" s="79"/>
      <c r="S28" s="79"/>
    </row>
    <row r="29" spans="1:19" s="30" customFormat="1" ht="12.6" customHeight="1" x14ac:dyDescent="0.3">
      <c r="A29" s="36"/>
      <c r="B29" s="37" t="s">
        <v>13</v>
      </c>
      <c r="C29" s="34">
        <v>35988</v>
      </c>
      <c r="D29" s="33">
        <v>23482</v>
      </c>
      <c r="E29" s="33">
        <v>12507</v>
      </c>
      <c r="F29" s="33">
        <v>37584</v>
      </c>
      <c r="G29" s="80">
        <v>37584</v>
      </c>
      <c r="J29" s="32"/>
      <c r="K29" s="32"/>
      <c r="L29" s="32"/>
      <c r="M29" s="32"/>
      <c r="N29" s="32"/>
      <c r="O29" s="31"/>
      <c r="P29" s="31"/>
      <c r="Q29" s="31"/>
      <c r="R29" s="79"/>
      <c r="S29" s="79"/>
    </row>
    <row r="30" spans="1:19" s="30" customFormat="1" ht="12.6" customHeight="1" x14ac:dyDescent="0.3">
      <c r="A30" s="36"/>
      <c r="B30" s="35" t="s">
        <v>45</v>
      </c>
      <c r="C30" s="34">
        <v>36080.51</v>
      </c>
      <c r="D30" s="33">
        <v>23891.41</v>
      </c>
      <c r="E30" s="33">
        <v>12189.1</v>
      </c>
      <c r="F30" s="33">
        <v>38942.870000000003</v>
      </c>
      <c r="G30" s="80">
        <v>38937.870000000003</v>
      </c>
      <c r="J30" s="32"/>
      <c r="K30" s="32"/>
      <c r="L30" s="32"/>
      <c r="M30" s="32"/>
      <c r="N30" s="32"/>
      <c r="O30" s="31"/>
      <c r="P30" s="31"/>
      <c r="Q30" s="31"/>
      <c r="R30" s="79"/>
      <c r="S30" s="79"/>
    </row>
    <row r="31" spans="1:19" s="30" customFormat="1" ht="12.6" customHeight="1" x14ac:dyDescent="0.3">
      <c r="A31" s="36"/>
      <c r="B31" s="35" t="s">
        <v>44</v>
      </c>
      <c r="C31" s="44">
        <v>35761.85</v>
      </c>
      <c r="D31" s="43">
        <v>23422.22</v>
      </c>
      <c r="E31" s="43">
        <v>12339.63</v>
      </c>
      <c r="F31" s="43">
        <v>31526.52</v>
      </c>
      <c r="G31" s="82">
        <v>31526.52</v>
      </c>
      <c r="J31" s="32"/>
      <c r="K31" s="32"/>
      <c r="L31" s="32"/>
      <c r="M31" s="32"/>
      <c r="N31" s="32"/>
      <c r="O31" s="31"/>
      <c r="P31" s="31"/>
      <c r="Q31" s="31"/>
      <c r="R31" s="79"/>
      <c r="S31" s="79"/>
    </row>
    <row r="32" spans="1:19" s="30" customFormat="1" ht="12.6" customHeight="1" x14ac:dyDescent="0.3">
      <c r="A32" s="42" t="s">
        <v>23</v>
      </c>
      <c r="B32" s="41" t="s">
        <v>16</v>
      </c>
      <c r="C32" s="40">
        <v>30315</v>
      </c>
      <c r="D32" s="39">
        <v>21082</v>
      </c>
      <c r="E32" s="39">
        <v>9234</v>
      </c>
      <c r="F32" s="39">
        <v>35896</v>
      </c>
      <c r="G32" s="81">
        <v>35414</v>
      </c>
      <c r="J32" s="32"/>
      <c r="K32" s="32"/>
      <c r="L32" s="32"/>
      <c r="M32" s="32"/>
      <c r="N32" s="32"/>
      <c r="O32" s="31"/>
      <c r="P32" s="31"/>
      <c r="Q32" s="31"/>
      <c r="R32" s="79"/>
      <c r="S32" s="79"/>
    </row>
    <row r="33" spans="1:19" s="30" customFormat="1" ht="12.6" customHeight="1" x14ac:dyDescent="0.3">
      <c r="A33" s="36"/>
      <c r="B33" s="38" t="s">
        <v>15</v>
      </c>
      <c r="C33" s="34">
        <v>30915</v>
      </c>
      <c r="D33" s="33">
        <v>21116</v>
      </c>
      <c r="E33" s="33">
        <v>9799</v>
      </c>
      <c r="F33" s="33">
        <v>39533</v>
      </c>
      <c r="G33" s="80">
        <v>38970</v>
      </c>
      <c r="J33" s="32"/>
      <c r="K33" s="32"/>
      <c r="L33" s="32"/>
      <c r="M33" s="32"/>
      <c r="N33" s="32"/>
      <c r="O33" s="31"/>
      <c r="P33" s="31"/>
      <c r="Q33" s="31"/>
      <c r="R33" s="79"/>
      <c r="S33" s="79"/>
    </row>
    <row r="34" spans="1:19" s="30" customFormat="1" ht="12.6" customHeight="1" x14ac:dyDescent="0.3">
      <c r="A34" s="36"/>
      <c r="B34" s="37" t="s">
        <v>13</v>
      </c>
      <c r="C34" s="34">
        <v>31502</v>
      </c>
      <c r="D34" s="33">
        <v>20917</v>
      </c>
      <c r="E34" s="33">
        <v>10585</v>
      </c>
      <c r="F34" s="33">
        <v>44962</v>
      </c>
      <c r="G34" s="80">
        <v>44962</v>
      </c>
      <c r="J34" s="32"/>
      <c r="K34" s="32"/>
      <c r="L34" s="32"/>
      <c r="M34" s="32"/>
      <c r="N34" s="32"/>
      <c r="O34" s="31"/>
      <c r="P34" s="31"/>
      <c r="Q34" s="31"/>
      <c r="R34" s="79"/>
      <c r="S34" s="79"/>
    </row>
    <row r="35" spans="1:19" s="30" customFormat="1" ht="12.6" customHeight="1" x14ac:dyDescent="0.3">
      <c r="A35" s="36"/>
      <c r="B35" s="35" t="s">
        <v>45</v>
      </c>
      <c r="C35" s="34">
        <v>32136.28</v>
      </c>
      <c r="D35" s="33">
        <v>20984.92</v>
      </c>
      <c r="E35" s="33">
        <v>11151.36</v>
      </c>
      <c r="F35" s="33">
        <v>45544.28</v>
      </c>
      <c r="G35" s="80">
        <v>45368.08</v>
      </c>
      <c r="J35" s="32"/>
      <c r="K35" s="32"/>
      <c r="L35" s="32"/>
      <c r="M35" s="32"/>
      <c r="N35" s="32"/>
      <c r="O35" s="31"/>
      <c r="P35" s="31"/>
      <c r="Q35" s="31"/>
      <c r="R35" s="79"/>
      <c r="S35" s="79"/>
    </row>
    <row r="36" spans="1:19" s="30" customFormat="1" ht="12.6" customHeight="1" x14ac:dyDescent="0.3">
      <c r="A36" s="36"/>
      <c r="B36" s="35" t="s">
        <v>44</v>
      </c>
      <c r="C36" s="44">
        <v>31751.360000000001</v>
      </c>
      <c r="D36" s="43">
        <v>20942.04</v>
      </c>
      <c r="E36" s="43">
        <v>10809.33</v>
      </c>
      <c r="F36" s="43">
        <v>40239.449999999997</v>
      </c>
      <c r="G36" s="82">
        <v>40238.230000000003</v>
      </c>
      <c r="J36" s="32"/>
      <c r="K36" s="32"/>
      <c r="L36" s="32"/>
      <c r="M36" s="32"/>
      <c r="N36" s="32"/>
      <c r="O36" s="31"/>
      <c r="P36" s="31"/>
      <c r="Q36" s="31"/>
      <c r="R36" s="79"/>
      <c r="S36" s="79"/>
    </row>
    <row r="37" spans="1:19" s="30" customFormat="1" ht="12.6" customHeight="1" x14ac:dyDescent="0.3">
      <c r="A37" s="42" t="s">
        <v>22</v>
      </c>
      <c r="B37" s="41" t="s">
        <v>16</v>
      </c>
      <c r="C37" s="40">
        <v>36657</v>
      </c>
      <c r="D37" s="39">
        <v>24971</v>
      </c>
      <c r="E37" s="39">
        <v>11686</v>
      </c>
      <c r="F37" s="39">
        <v>39287</v>
      </c>
      <c r="G37" s="81">
        <v>37936</v>
      </c>
      <c r="J37" s="32"/>
      <c r="K37" s="32"/>
      <c r="L37" s="32"/>
      <c r="M37" s="32"/>
      <c r="N37" s="32"/>
      <c r="O37" s="31"/>
      <c r="P37" s="31"/>
      <c r="Q37" s="31"/>
      <c r="R37" s="79"/>
      <c r="S37" s="79"/>
    </row>
    <row r="38" spans="1:19" s="30" customFormat="1" ht="12.6" customHeight="1" x14ac:dyDescent="0.3">
      <c r="A38" s="36"/>
      <c r="B38" s="38" t="s">
        <v>15</v>
      </c>
      <c r="C38" s="34">
        <v>36456</v>
      </c>
      <c r="D38" s="33">
        <v>25041</v>
      </c>
      <c r="E38" s="33">
        <v>11415</v>
      </c>
      <c r="F38" s="33">
        <v>39791</v>
      </c>
      <c r="G38" s="80">
        <v>38746</v>
      </c>
      <c r="J38" s="32"/>
      <c r="K38" s="32"/>
      <c r="L38" s="32"/>
      <c r="M38" s="32"/>
      <c r="N38" s="32"/>
      <c r="O38" s="31"/>
      <c r="P38" s="31"/>
      <c r="Q38" s="31"/>
      <c r="R38" s="79"/>
      <c r="S38" s="79"/>
    </row>
    <row r="39" spans="1:19" s="30" customFormat="1" ht="12.6" customHeight="1" x14ac:dyDescent="0.3">
      <c r="A39" s="36"/>
      <c r="B39" s="37" t="s">
        <v>13</v>
      </c>
      <c r="C39" s="34">
        <v>37030</v>
      </c>
      <c r="D39" s="33">
        <v>24937</v>
      </c>
      <c r="E39" s="33">
        <v>12093</v>
      </c>
      <c r="F39" s="33">
        <v>49031</v>
      </c>
      <c r="G39" s="80">
        <v>47828</v>
      </c>
      <c r="J39" s="32"/>
      <c r="K39" s="32"/>
      <c r="L39" s="32"/>
      <c r="M39" s="32"/>
      <c r="N39" s="32"/>
      <c r="O39" s="31"/>
      <c r="P39" s="31"/>
      <c r="Q39" s="31"/>
      <c r="R39" s="79"/>
      <c r="S39" s="79"/>
    </row>
    <row r="40" spans="1:19" s="30" customFormat="1" ht="12.6" customHeight="1" x14ac:dyDescent="0.3">
      <c r="A40" s="36"/>
      <c r="B40" s="35" t="s">
        <v>45</v>
      </c>
      <c r="C40" s="34">
        <v>38715.800000000003</v>
      </c>
      <c r="D40" s="33">
        <v>25078.44</v>
      </c>
      <c r="E40" s="33">
        <v>13637.37</v>
      </c>
      <c r="F40" s="33">
        <v>43570.51</v>
      </c>
      <c r="G40" s="80">
        <v>43001.22</v>
      </c>
      <c r="J40" s="32"/>
      <c r="K40" s="32"/>
      <c r="L40" s="32"/>
      <c r="M40" s="32"/>
      <c r="N40" s="32"/>
      <c r="O40" s="31"/>
      <c r="P40" s="31"/>
      <c r="Q40" s="31"/>
      <c r="R40" s="79"/>
      <c r="S40" s="79"/>
    </row>
    <row r="41" spans="1:19" s="30" customFormat="1" ht="12.6" customHeight="1" x14ac:dyDescent="0.3">
      <c r="A41" s="36"/>
      <c r="B41" s="35" t="s">
        <v>44</v>
      </c>
      <c r="C41" s="34">
        <v>39055.39</v>
      </c>
      <c r="D41" s="33">
        <v>25476.28</v>
      </c>
      <c r="E41" s="33">
        <v>13579.1</v>
      </c>
      <c r="F41" s="33">
        <v>73649.08</v>
      </c>
      <c r="G41" s="80">
        <v>72537.89</v>
      </c>
      <c r="J41" s="32"/>
      <c r="K41" s="32"/>
      <c r="L41" s="32"/>
      <c r="M41" s="32"/>
      <c r="N41" s="32"/>
      <c r="O41" s="31"/>
      <c r="P41" s="31"/>
      <c r="Q41" s="31"/>
      <c r="R41" s="79"/>
      <c r="S41" s="79"/>
    </row>
    <row r="42" spans="1:19" s="31" customFormat="1" ht="12.6" customHeight="1" x14ac:dyDescent="0.3">
      <c r="A42" s="395" t="s">
        <v>21</v>
      </c>
      <c r="B42" s="396" t="s">
        <v>16</v>
      </c>
      <c r="C42" s="397">
        <v>70214</v>
      </c>
      <c r="D42" s="398">
        <v>48410</v>
      </c>
      <c r="E42" s="398">
        <v>21804</v>
      </c>
      <c r="F42" s="398">
        <v>142757</v>
      </c>
      <c r="G42" s="409">
        <v>139675</v>
      </c>
      <c r="J42" s="45"/>
      <c r="K42" s="45"/>
      <c r="L42" s="45"/>
      <c r="M42" s="45"/>
      <c r="N42" s="45"/>
      <c r="R42" s="79"/>
      <c r="S42" s="79"/>
    </row>
    <row r="43" spans="1:19" s="30" customFormat="1" ht="12.6" customHeight="1" x14ac:dyDescent="0.3">
      <c r="A43" s="402"/>
      <c r="B43" s="392" t="s">
        <v>15</v>
      </c>
      <c r="C43" s="387">
        <v>70024</v>
      </c>
      <c r="D43" s="388">
        <v>48716</v>
      </c>
      <c r="E43" s="388">
        <v>21308</v>
      </c>
      <c r="F43" s="388">
        <v>151353</v>
      </c>
      <c r="G43" s="408">
        <v>149703</v>
      </c>
      <c r="I43" s="31"/>
      <c r="J43" s="45"/>
      <c r="K43" s="45"/>
      <c r="L43" s="45"/>
      <c r="M43" s="45"/>
      <c r="N43" s="45"/>
      <c r="O43" s="31"/>
      <c r="P43" s="31"/>
      <c r="Q43" s="31"/>
      <c r="R43" s="79"/>
      <c r="S43" s="79"/>
    </row>
    <row r="44" spans="1:19" s="31" customFormat="1" ht="12.6" customHeight="1" x14ac:dyDescent="0.3">
      <c r="A44" s="385"/>
      <c r="B44" s="393" t="s">
        <v>13</v>
      </c>
      <c r="C44" s="387">
        <v>70053</v>
      </c>
      <c r="D44" s="388">
        <v>48126</v>
      </c>
      <c r="E44" s="388">
        <v>21927</v>
      </c>
      <c r="F44" s="388">
        <v>159655</v>
      </c>
      <c r="G44" s="408">
        <v>157503</v>
      </c>
      <c r="J44" s="45"/>
      <c r="K44" s="45"/>
      <c r="L44" s="45"/>
      <c r="M44" s="45"/>
      <c r="N44" s="45"/>
      <c r="R44" s="79"/>
      <c r="S44" s="79"/>
    </row>
    <row r="45" spans="1:19" s="31" customFormat="1" ht="12.6" customHeight="1" x14ac:dyDescent="0.3">
      <c r="A45" s="385"/>
      <c r="B45" s="394" t="s">
        <v>45</v>
      </c>
      <c r="C45" s="387">
        <v>70312.7</v>
      </c>
      <c r="D45" s="388">
        <v>48127.4</v>
      </c>
      <c r="E45" s="388">
        <v>22185.3</v>
      </c>
      <c r="F45" s="388">
        <v>153326.95000000001</v>
      </c>
      <c r="G45" s="408">
        <v>151423.24</v>
      </c>
      <c r="J45" s="45"/>
      <c r="K45" s="45"/>
      <c r="L45" s="45"/>
      <c r="M45" s="45"/>
      <c r="N45" s="45"/>
      <c r="R45" s="79"/>
      <c r="S45" s="79"/>
    </row>
    <row r="46" spans="1:19" s="31" customFormat="1" ht="12.6" customHeight="1" x14ac:dyDescent="0.3">
      <c r="A46" s="385"/>
      <c r="B46" s="394" t="s">
        <v>44</v>
      </c>
      <c r="C46" s="387">
        <v>70126.83</v>
      </c>
      <c r="D46" s="388">
        <v>48389.77</v>
      </c>
      <c r="E46" s="388">
        <v>21737.06</v>
      </c>
      <c r="F46" s="388">
        <v>137767.56</v>
      </c>
      <c r="G46" s="408">
        <v>136253.51999999999</v>
      </c>
      <c r="J46" s="45"/>
      <c r="K46" s="45"/>
      <c r="L46" s="45"/>
      <c r="M46" s="45"/>
      <c r="N46" s="45"/>
      <c r="R46" s="79"/>
      <c r="S46" s="79"/>
    </row>
    <row r="47" spans="1:19" s="30" customFormat="1" ht="12.6" customHeight="1" x14ac:dyDescent="0.3">
      <c r="A47" s="42" t="s">
        <v>20</v>
      </c>
      <c r="B47" s="41" t="s">
        <v>16</v>
      </c>
      <c r="C47" s="40">
        <v>35316</v>
      </c>
      <c r="D47" s="39">
        <v>25832</v>
      </c>
      <c r="E47" s="39">
        <v>9484</v>
      </c>
      <c r="F47" s="39">
        <v>91229</v>
      </c>
      <c r="G47" s="81">
        <v>89901</v>
      </c>
      <c r="J47" s="32"/>
      <c r="K47" s="32"/>
      <c r="L47" s="32"/>
      <c r="M47" s="32"/>
      <c r="N47" s="32"/>
      <c r="O47" s="31"/>
      <c r="P47" s="31"/>
      <c r="Q47" s="31"/>
      <c r="R47" s="79"/>
      <c r="S47" s="79"/>
    </row>
    <row r="48" spans="1:19" s="30" customFormat="1" ht="12.6" customHeight="1" x14ac:dyDescent="0.3">
      <c r="A48" s="36"/>
      <c r="B48" s="38" t="s">
        <v>15</v>
      </c>
      <c r="C48" s="34">
        <v>35401</v>
      </c>
      <c r="D48" s="33">
        <v>26179</v>
      </c>
      <c r="E48" s="33">
        <v>9222</v>
      </c>
      <c r="F48" s="33">
        <v>98219</v>
      </c>
      <c r="G48" s="80">
        <v>98216</v>
      </c>
      <c r="J48" s="32"/>
      <c r="K48" s="32"/>
      <c r="L48" s="32"/>
      <c r="M48" s="32"/>
      <c r="N48" s="32"/>
      <c r="O48" s="31"/>
      <c r="P48" s="31"/>
      <c r="Q48" s="31"/>
      <c r="R48" s="79"/>
      <c r="S48" s="79"/>
    </row>
    <row r="49" spans="1:19" s="30" customFormat="1" ht="12.6" customHeight="1" x14ac:dyDescent="0.3">
      <c r="A49" s="36"/>
      <c r="B49" s="37" t="s">
        <v>13</v>
      </c>
      <c r="C49" s="34">
        <v>35293</v>
      </c>
      <c r="D49" s="33">
        <v>25687</v>
      </c>
      <c r="E49" s="33">
        <v>9606</v>
      </c>
      <c r="F49" s="33">
        <v>103676</v>
      </c>
      <c r="G49" s="80">
        <v>103676</v>
      </c>
      <c r="J49" s="32"/>
      <c r="K49" s="32"/>
      <c r="L49" s="32"/>
      <c r="M49" s="32"/>
      <c r="N49" s="32"/>
      <c r="O49" s="31"/>
      <c r="P49" s="31"/>
      <c r="Q49" s="31"/>
      <c r="R49" s="79"/>
      <c r="S49" s="79"/>
    </row>
    <row r="50" spans="1:19" s="30" customFormat="1" ht="12.6" customHeight="1" x14ac:dyDescent="0.3">
      <c r="A50" s="36"/>
      <c r="B50" s="35" t="s">
        <v>45</v>
      </c>
      <c r="C50" s="34">
        <v>35259.760000000002</v>
      </c>
      <c r="D50" s="33">
        <v>25499.62</v>
      </c>
      <c r="E50" s="33">
        <v>9760.14</v>
      </c>
      <c r="F50" s="33">
        <v>99201.56</v>
      </c>
      <c r="G50" s="80">
        <v>99149.91</v>
      </c>
      <c r="J50" s="32"/>
      <c r="K50" s="32"/>
      <c r="L50" s="32"/>
      <c r="M50" s="32"/>
      <c r="N50" s="32"/>
      <c r="O50" s="31"/>
      <c r="P50" s="31"/>
      <c r="Q50" s="31"/>
      <c r="R50" s="79"/>
      <c r="S50" s="79"/>
    </row>
    <row r="51" spans="1:19" s="30" customFormat="1" ht="12.6" customHeight="1" x14ac:dyDescent="0.3">
      <c r="A51" s="36"/>
      <c r="B51" s="35" t="s">
        <v>44</v>
      </c>
      <c r="C51" s="44">
        <v>35522.93</v>
      </c>
      <c r="D51" s="43">
        <v>26052.73</v>
      </c>
      <c r="E51" s="43">
        <v>9470.2000000000007</v>
      </c>
      <c r="F51" s="43">
        <v>91609.27</v>
      </c>
      <c r="G51" s="82">
        <v>91592.4</v>
      </c>
      <c r="J51" s="32"/>
      <c r="K51" s="32"/>
      <c r="L51" s="32"/>
      <c r="M51" s="32"/>
      <c r="N51" s="32"/>
      <c r="O51" s="31"/>
      <c r="P51" s="31"/>
      <c r="Q51" s="31"/>
      <c r="R51" s="79"/>
      <c r="S51" s="79"/>
    </row>
    <row r="52" spans="1:19" s="30" customFormat="1" ht="12.6" customHeight="1" x14ac:dyDescent="0.3">
      <c r="A52" s="42" t="s">
        <v>19</v>
      </c>
      <c r="B52" s="41" t="s">
        <v>16</v>
      </c>
      <c r="C52" s="40">
        <v>34898</v>
      </c>
      <c r="D52" s="39">
        <v>22578</v>
      </c>
      <c r="E52" s="39">
        <v>12320</v>
      </c>
      <c r="F52" s="39">
        <v>51528</v>
      </c>
      <c r="G52" s="81">
        <v>49774</v>
      </c>
      <c r="J52" s="32"/>
      <c r="K52" s="32"/>
      <c r="L52" s="32"/>
      <c r="M52" s="32"/>
      <c r="N52" s="32"/>
      <c r="O52" s="31"/>
      <c r="P52" s="31"/>
      <c r="Q52" s="31"/>
      <c r="R52" s="79"/>
      <c r="S52" s="79"/>
    </row>
    <row r="53" spans="1:19" s="30" customFormat="1" ht="12.6" customHeight="1" x14ac:dyDescent="0.3">
      <c r="A53" s="36"/>
      <c r="B53" s="38" t="s">
        <v>15</v>
      </c>
      <c r="C53" s="34">
        <v>34623</v>
      </c>
      <c r="D53" s="33">
        <v>22537</v>
      </c>
      <c r="E53" s="33">
        <v>12086</v>
      </c>
      <c r="F53" s="33">
        <v>53134</v>
      </c>
      <c r="G53" s="80">
        <v>51487</v>
      </c>
      <c r="J53" s="32"/>
      <c r="K53" s="32"/>
      <c r="L53" s="32"/>
      <c r="M53" s="32"/>
      <c r="N53" s="32"/>
      <c r="O53" s="31"/>
      <c r="P53" s="31"/>
      <c r="Q53" s="31"/>
      <c r="R53" s="79"/>
      <c r="S53" s="79"/>
    </row>
    <row r="54" spans="1:19" s="30" customFormat="1" ht="12.6" customHeight="1" x14ac:dyDescent="0.3">
      <c r="A54" s="36"/>
      <c r="B54" s="37" t="s">
        <v>13</v>
      </c>
      <c r="C54" s="34">
        <v>34760</v>
      </c>
      <c r="D54" s="33">
        <v>22439</v>
      </c>
      <c r="E54" s="33">
        <v>12321</v>
      </c>
      <c r="F54" s="33">
        <v>55979</v>
      </c>
      <c r="G54" s="80">
        <v>53827</v>
      </c>
      <c r="J54" s="32"/>
      <c r="K54" s="32"/>
      <c r="L54" s="32"/>
      <c r="M54" s="32"/>
      <c r="N54" s="32"/>
      <c r="O54" s="31"/>
      <c r="P54" s="31"/>
      <c r="Q54" s="31"/>
      <c r="R54" s="79"/>
      <c r="S54" s="79"/>
    </row>
    <row r="55" spans="1:19" s="30" customFormat="1" ht="12.6" customHeight="1" x14ac:dyDescent="0.3">
      <c r="A55" s="36"/>
      <c r="B55" s="35" t="s">
        <v>45</v>
      </c>
      <c r="C55" s="34">
        <v>35052.94</v>
      </c>
      <c r="D55" s="33">
        <v>22627.78</v>
      </c>
      <c r="E55" s="33">
        <v>12425.16</v>
      </c>
      <c r="F55" s="33">
        <v>54125.39</v>
      </c>
      <c r="G55" s="80">
        <v>52273.34</v>
      </c>
      <c r="J55" s="32"/>
      <c r="K55" s="32"/>
      <c r="L55" s="32"/>
      <c r="M55" s="32"/>
      <c r="N55" s="32"/>
      <c r="O55" s="31"/>
      <c r="P55" s="31"/>
      <c r="Q55" s="31"/>
      <c r="R55" s="79"/>
      <c r="S55" s="79"/>
    </row>
    <row r="56" spans="1:19" s="30" customFormat="1" ht="12.6" customHeight="1" x14ac:dyDescent="0.3">
      <c r="A56" s="36"/>
      <c r="B56" s="35" t="s">
        <v>44</v>
      </c>
      <c r="C56" s="44">
        <v>34603.910000000003</v>
      </c>
      <c r="D56" s="43">
        <v>22337.040000000001</v>
      </c>
      <c r="E56" s="43">
        <v>12266.87</v>
      </c>
      <c r="F56" s="33">
        <v>46158.28</v>
      </c>
      <c r="G56" s="80">
        <v>44661.120000000003</v>
      </c>
      <c r="J56" s="32"/>
      <c r="K56" s="32"/>
      <c r="L56" s="32"/>
      <c r="M56" s="32"/>
      <c r="N56" s="32"/>
      <c r="O56" s="31"/>
      <c r="P56" s="31"/>
      <c r="Q56" s="31"/>
      <c r="R56" s="79"/>
      <c r="S56" s="79"/>
    </row>
    <row r="57" spans="1:19" s="31" customFormat="1" ht="12.6" customHeight="1" x14ac:dyDescent="0.3">
      <c r="A57" s="395" t="s">
        <v>18</v>
      </c>
      <c r="B57" s="396" t="s">
        <v>16</v>
      </c>
      <c r="C57" s="397">
        <v>63819</v>
      </c>
      <c r="D57" s="398">
        <v>47473</v>
      </c>
      <c r="E57" s="398">
        <v>16346</v>
      </c>
      <c r="F57" s="398">
        <v>100970</v>
      </c>
      <c r="G57" s="409">
        <v>100300</v>
      </c>
      <c r="J57" s="45"/>
      <c r="K57" s="45"/>
      <c r="L57" s="45"/>
      <c r="M57" s="45"/>
      <c r="N57" s="45"/>
      <c r="R57" s="79"/>
      <c r="S57" s="79"/>
    </row>
    <row r="58" spans="1:19" s="31" customFormat="1" ht="12.6" customHeight="1" x14ac:dyDescent="0.3">
      <c r="A58" s="385"/>
      <c r="B58" s="392" t="s">
        <v>15</v>
      </c>
      <c r="C58" s="387">
        <v>64611</v>
      </c>
      <c r="D58" s="388">
        <v>48025</v>
      </c>
      <c r="E58" s="388">
        <v>16585</v>
      </c>
      <c r="F58" s="388">
        <v>99016</v>
      </c>
      <c r="G58" s="408">
        <v>98245</v>
      </c>
      <c r="J58" s="45"/>
      <c r="K58" s="45"/>
      <c r="L58" s="45"/>
      <c r="M58" s="45"/>
      <c r="N58" s="45"/>
      <c r="R58" s="79"/>
      <c r="S58" s="79"/>
    </row>
    <row r="59" spans="1:19" s="31" customFormat="1" ht="12.6" customHeight="1" x14ac:dyDescent="0.3">
      <c r="A59" s="385"/>
      <c r="B59" s="393" t="s">
        <v>13</v>
      </c>
      <c r="C59" s="387">
        <v>64133</v>
      </c>
      <c r="D59" s="388">
        <v>48834</v>
      </c>
      <c r="E59" s="388">
        <v>15297</v>
      </c>
      <c r="F59" s="388">
        <v>107860</v>
      </c>
      <c r="G59" s="408">
        <v>107069</v>
      </c>
      <c r="J59" s="45"/>
      <c r="K59" s="45"/>
      <c r="L59" s="45"/>
      <c r="M59" s="45"/>
      <c r="N59" s="45"/>
      <c r="R59" s="79"/>
      <c r="S59" s="79"/>
    </row>
    <row r="60" spans="1:19" s="31" customFormat="1" ht="12.6" customHeight="1" x14ac:dyDescent="0.3">
      <c r="A60" s="385"/>
      <c r="B60" s="394" t="s">
        <v>45</v>
      </c>
      <c r="C60" s="387">
        <v>64898.07</v>
      </c>
      <c r="D60" s="388">
        <v>48217.66</v>
      </c>
      <c r="E60" s="388">
        <v>16680.41</v>
      </c>
      <c r="F60" s="388">
        <v>110098.12</v>
      </c>
      <c r="G60" s="408">
        <v>109285.03</v>
      </c>
      <c r="J60" s="45"/>
      <c r="K60" s="45"/>
      <c r="L60" s="45"/>
      <c r="M60" s="45"/>
      <c r="N60" s="45"/>
      <c r="R60" s="79"/>
      <c r="S60" s="79"/>
    </row>
    <row r="61" spans="1:19" s="31" customFormat="1" ht="12.6" customHeight="1" x14ac:dyDescent="0.3">
      <c r="A61" s="385"/>
      <c r="B61" s="394" t="s">
        <v>44</v>
      </c>
      <c r="C61" s="387">
        <v>65862.31</v>
      </c>
      <c r="D61" s="388">
        <v>48338.54</v>
      </c>
      <c r="E61" s="388">
        <v>17523.78</v>
      </c>
      <c r="F61" s="388">
        <v>92015.84</v>
      </c>
      <c r="G61" s="408">
        <v>91085.83</v>
      </c>
      <c r="J61" s="45"/>
      <c r="K61" s="45"/>
      <c r="L61" s="45"/>
      <c r="M61" s="45"/>
      <c r="N61" s="45"/>
      <c r="R61" s="79"/>
      <c r="S61" s="79"/>
    </row>
    <row r="62" spans="1:19" s="30" customFormat="1" ht="12.6" customHeight="1" x14ac:dyDescent="0.3">
      <c r="A62" s="42" t="s">
        <v>17</v>
      </c>
      <c r="B62" s="41" t="s">
        <v>16</v>
      </c>
      <c r="C62" s="40">
        <v>29779</v>
      </c>
      <c r="D62" s="39">
        <v>23080</v>
      </c>
      <c r="E62" s="39">
        <v>6699</v>
      </c>
      <c r="F62" s="39">
        <v>54540</v>
      </c>
      <c r="G62" s="81">
        <v>54516</v>
      </c>
      <c r="J62" s="32"/>
      <c r="K62" s="32"/>
      <c r="L62" s="32"/>
      <c r="M62" s="32"/>
      <c r="N62" s="32"/>
      <c r="O62" s="31"/>
      <c r="P62" s="31"/>
      <c r="Q62" s="31"/>
      <c r="R62" s="79"/>
      <c r="S62" s="79"/>
    </row>
    <row r="63" spans="1:19" s="30" customFormat="1" ht="12.6" customHeight="1" x14ac:dyDescent="0.3">
      <c r="A63" s="36"/>
      <c r="B63" s="38" t="s">
        <v>15</v>
      </c>
      <c r="C63" s="34">
        <v>30430</v>
      </c>
      <c r="D63" s="33">
        <v>23400</v>
      </c>
      <c r="E63" s="33">
        <v>7030</v>
      </c>
      <c r="F63" s="33">
        <v>54770</v>
      </c>
      <c r="G63" s="80">
        <v>54752</v>
      </c>
      <c r="J63" s="32"/>
      <c r="K63" s="32"/>
      <c r="L63" s="32"/>
      <c r="M63" s="32"/>
      <c r="N63" s="32"/>
      <c r="O63" s="31"/>
      <c r="P63" s="31"/>
      <c r="Q63" s="31"/>
      <c r="R63" s="79"/>
      <c r="S63" s="79"/>
    </row>
    <row r="64" spans="1:19" s="30" customFormat="1" ht="12.6" customHeight="1" x14ac:dyDescent="0.3">
      <c r="A64" s="36"/>
      <c r="B64" s="37" t="s">
        <v>13</v>
      </c>
      <c r="C64" s="34">
        <v>30264</v>
      </c>
      <c r="D64" s="33">
        <v>23716</v>
      </c>
      <c r="E64" s="33">
        <v>6547</v>
      </c>
      <c r="F64" s="33">
        <v>59283</v>
      </c>
      <c r="G64" s="80">
        <v>59277</v>
      </c>
      <c r="J64" s="32"/>
      <c r="K64" s="32"/>
      <c r="L64" s="32"/>
      <c r="M64" s="32"/>
      <c r="N64" s="32"/>
      <c r="O64" s="31"/>
      <c r="P64" s="31"/>
      <c r="Q64" s="31"/>
      <c r="R64" s="79"/>
      <c r="S64" s="79"/>
    </row>
    <row r="65" spans="1:19" s="30" customFormat="1" ht="12.6" customHeight="1" x14ac:dyDescent="0.3">
      <c r="A65" s="36"/>
      <c r="B65" s="35" t="s">
        <v>45</v>
      </c>
      <c r="C65" s="34">
        <v>30548.73</v>
      </c>
      <c r="D65" s="33">
        <v>23442.95</v>
      </c>
      <c r="E65" s="33">
        <v>7105.78</v>
      </c>
      <c r="F65" s="33">
        <v>59492.28</v>
      </c>
      <c r="G65" s="80">
        <v>59462.07</v>
      </c>
      <c r="J65" s="32"/>
      <c r="K65" s="32"/>
      <c r="L65" s="32"/>
      <c r="M65" s="32"/>
      <c r="N65" s="32"/>
      <c r="O65" s="31"/>
      <c r="P65" s="31"/>
      <c r="Q65" s="31"/>
      <c r="R65" s="79"/>
      <c r="S65" s="79"/>
    </row>
    <row r="66" spans="1:19" s="30" customFormat="1" ht="12.6" customHeight="1" x14ac:dyDescent="0.3">
      <c r="A66" s="36"/>
      <c r="B66" s="35" t="s">
        <v>44</v>
      </c>
      <c r="C66" s="44">
        <v>31015.37</v>
      </c>
      <c r="D66" s="43">
        <v>23517.59</v>
      </c>
      <c r="E66" s="43">
        <v>7497.78</v>
      </c>
      <c r="F66" s="43">
        <v>49857.89</v>
      </c>
      <c r="G66" s="82">
        <v>49854.89</v>
      </c>
      <c r="J66" s="32"/>
      <c r="K66" s="32"/>
      <c r="L66" s="32"/>
      <c r="M66" s="32"/>
      <c r="N66" s="32"/>
      <c r="O66" s="31"/>
      <c r="P66" s="31"/>
      <c r="Q66" s="31"/>
      <c r="R66" s="79"/>
      <c r="S66" s="79"/>
    </row>
    <row r="67" spans="1:19" s="30" customFormat="1" ht="12.6" customHeight="1" x14ac:dyDescent="0.3">
      <c r="A67" s="42" t="s">
        <v>14</v>
      </c>
      <c r="B67" s="41" t="s">
        <v>16</v>
      </c>
      <c r="C67" s="40">
        <v>34040</v>
      </c>
      <c r="D67" s="39">
        <v>24393</v>
      </c>
      <c r="E67" s="39">
        <v>9647</v>
      </c>
      <c r="F67" s="39">
        <v>46430</v>
      </c>
      <c r="G67" s="81">
        <v>45784</v>
      </c>
      <c r="J67" s="32"/>
      <c r="K67" s="32"/>
      <c r="L67" s="32"/>
      <c r="M67" s="32"/>
      <c r="N67" s="32"/>
      <c r="O67" s="31"/>
      <c r="P67" s="31"/>
      <c r="Q67" s="31"/>
      <c r="R67" s="79"/>
      <c r="S67" s="79"/>
    </row>
    <row r="68" spans="1:19" s="30" customFormat="1" ht="12.6" customHeight="1" x14ac:dyDescent="0.3">
      <c r="A68" s="36"/>
      <c r="B68" s="38" t="s">
        <v>15</v>
      </c>
      <c r="C68" s="34">
        <v>34181</v>
      </c>
      <c r="D68" s="33">
        <v>24625</v>
      </c>
      <c r="E68" s="33">
        <v>9555</v>
      </c>
      <c r="F68" s="33">
        <v>44246</v>
      </c>
      <c r="G68" s="80">
        <v>43493</v>
      </c>
      <c r="J68" s="32"/>
      <c r="K68" s="32"/>
      <c r="L68" s="32"/>
      <c r="M68" s="32"/>
      <c r="N68" s="32"/>
      <c r="O68" s="31"/>
      <c r="P68" s="31"/>
      <c r="Q68" s="31"/>
      <c r="R68" s="79"/>
      <c r="S68" s="79"/>
    </row>
    <row r="69" spans="1:19" s="30" customFormat="1" ht="12.6" customHeight="1" x14ac:dyDescent="0.3">
      <c r="A69" s="36"/>
      <c r="B69" s="37" t="s">
        <v>13</v>
      </c>
      <c r="C69" s="34">
        <v>33869</v>
      </c>
      <c r="D69" s="33">
        <v>25118</v>
      </c>
      <c r="E69" s="33">
        <v>8750</v>
      </c>
      <c r="F69" s="33">
        <v>48577</v>
      </c>
      <c r="G69" s="80">
        <v>47792</v>
      </c>
      <c r="J69" s="32"/>
      <c r="K69" s="32"/>
      <c r="L69" s="32"/>
      <c r="M69" s="32"/>
      <c r="N69" s="32"/>
      <c r="O69" s="31"/>
      <c r="P69" s="31"/>
      <c r="Q69" s="31"/>
      <c r="R69" s="79"/>
      <c r="S69" s="79"/>
    </row>
    <row r="70" spans="1:19" s="30" customFormat="1" ht="12.6" customHeight="1" x14ac:dyDescent="0.3">
      <c r="A70" s="36"/>
      <c r="B70" s="35" t="s">
        <v>45</v>
      </c>
      <c r="C70" s="34">
        <v>34349.339999999997</v>
      </c>
      <c r="D70" s="33">
        <v>24774.7</v>
      </c>
      <c r="E70" s="33">
        <v>9574.6299999999992</v>
      </c>
      <c r="F70" s="33">
        <v>50605.85</v>
      </c>
      <c r="G70" s="80">
        <v>49822.96</v>
      </c>
      <c r="J70" s="32"/>
      <c r="K70" s="32"/>
      <c r="L70" s="32"/>
      <c r="M70" s="32"/>
      <c r="N70" s="32"/>
      <c r="O70" s="31"/>
      <c r="P70" s="31"/>
      <c r="Q70" s="31"/>
      <c r="R70" s="79"/>
      <c r="S70" s="79"/>
    </row>
    <row r="71" spans="1:19" s="30" customFormat="1" ht="12.6" customHeight="1" x14ac:dyDescent="0.3">
      <c r="A71" s="36"/>
      <c r="B71" s="35" t="s">
        <v>44</v>
      </c>
      <c r="C71" s="34">
        <v>34846.94</v>
      </c>
      <c r="D71" s="33">
        <v>24820.94</v>
      </c>
      <c r="E71" s="33">
        <v>10026</v>
      </c>
      <c r="F71" s="33">
        <v>42157.95</v>
      </c>
      <c r="G71" s="80">
        <v>41230.94</v>
      </c>
      <c r="J71" s="32"/>
      <c r="K71" s="32"/>
      <c r="L71" s="32"/>
      <c r="M71" s="32"/>
      <c r="N71" s="32"/>
      <c r="O71" s="31"/>
      <c r="P71" s="31"/>
      <c r="Q71" s="31"/>
      <c r="R71" s="79"/>
      <c r="S71" s="79"/>
    </row>
    <row r="72" spans="1:19" s="29" customFormat="1" ht="24.75" customHeight="1" x14ac:dyDescent="0.25">
      <c r="A72" s="595" t="s">
        <v>12</v>
      </c>
      <c r="B72" s="596"/>
      <c r="C72" s="596"/>
      <c r="D72" s="596"/>
      <c r="E72" s="596"/>
      <c r="F72" s="596"/>
      <c r="G72" s="596"/>
      <c r="O72" s="26"/>
      <c r="P72" s="26"/>
      <c r="Q72" s="26"/>
      <c r="R72" s="74"/>
      <c r="S72" s="74"/>
    </row>
    <row r="73" spans="1:19" s="76" customFormat="1" ht="12.75" customHeight="1" x14ac:dyDescent="0.3">
      <c r="A73" s="597" t="s">
        <v>11</v>
      </c>
      <c r="B73" s="598"/>
      <c r="C73" s="598"/>
      <c r="D73" s="598"/>
      <c r="E73" s="598"/>
      <c r="F73" s="598"/>
      <c r="G73" s="598"/>
      <c r="O73" s="78"/>
      <c r="P73" s="78"/>
      <c r="Q73" s="78"/>
      <c r="R73" s="77"/>
      <c r="S73" s="77"/>
    </row>
    <row r="74" spans="1:19" ht="12.6" customHeight="1" x14ac:dyDescent="0.2">
      <c r="A74" s="75" t="s">
        <v>10</v>
      </c>
      <c r="B74" s="75"/>
      <c r="C74" s="75"/>
      <c r="D74" s="75"/>
      <c r="E74" s="75"/>
      <c r="F74" s="203" t="s">
        <v>1085</v>
      </c>
      <c r="G74" s="204" t="s">
        <v>1086</v>
      </c>
      <c r="O74" s="26"/>
      <c r="P74" s="26"/>
      <c r="Q74" s="26"/>
      <c r="R74" s="74"/>
      <c r="S74" s="74"/>
    </row>
    <row r="75" spans="1:19" ht="12.6" customHeight="1" x14ac:dyDescent="0.2">
      <c r="O75" s="26"/>
      <c r="P75" s="26"/>
      <c r="Q75" s="26"/>
      <c r="R75" s="74"/>
      <c r="S75" s="74"/>
    </row>
    <row r="76" spans="1:19" ht="12.6" customHeight="1" x14ac:dyDescent="0.3">
      <c r="A76" s="27"/>
      <c r="O76" s="26"/>
      <c r="P76" s="26"/>
      <c r="Q76" s="26"/>
      <c r="R76" s="74"/>
      <c r="S76" s="74"/>
    </row>
    <row r="78" spans="1:19" ht="12.6" hidden="1" customHeight="1" outlineLevel="1" x14ac:dyDescent="0.2">
      <c r="A78" s="5" t="s">
        <v>8</v>
      </c>
    </row>
    <row r="79" spans="1:19" s="19" customFormat="1" ht="12.6" hidden="1" customHeight="1" outlineLevel="1" x14ac:dyDescent="0.2">
      <c r="A79" s="22" t="s">
        <v>7</v>
      </c>
      <c r="B79" s="25">
        <v>2001</v>
      </c>
      <c r="C79" s="73">
        <f t="shared" ref="C79:G83" si="0">MIN(C17,C27,C32,C37,C47,C52,C62,C67)</f>
        <v>29779</v>
      </c>
      <c r="D79" s="73">
        <f t="shared" si="0"/>
        <v>21082</v>
      </c>
      <c r="E79" s="73">
        <f t="shared" si="0"/>
        <v>6699</v>
      </c>
      <c r="F79" s="73">
        <f t="shared" si="0"/>
        <v>35382</v>
      </c>
      <c r="G79" s="73">
        <f t="shared" si="0"/>
        <v>35382</v>
      </c>
      <c r="H79" s="20"/>
      <c r="I79" s="20"/>
      <c r="J79" s="73"/>
      <c r="K79" s="73"/>
      <c r="L79" s="73"/>
      <c r="M79" s="73"/>
      <c r="N79" s="73"/>
      <c r="O79" s="20"/>
      <c r="P79" s="20"/>
      <c r="Q79" s="20"/>
      <c r="R79" s="72"/>
      <c r="S79" s="72"/>
    </row>
    <row r="80" spans="1:19" s="19" customFormat="1" ht="12.6" hidden="1" customHeight="1" outlineLevel="1" x14ac:dyDescent="0.2">
      <c r="A80" s="22" t="s">
        <v>7</v>
      </c>
      <c r="B80" s="24">
        <v>2002</v>
      </c>
      <c r="C80" s="73">
        <f t="shared" si="0"/>
        <v>30430</v>
      </c>
      <c r="D80" s="73">
        <f t="shared" si="0"/>
        <v>21116</v>
      </c>
      <c r="E80" s="73">
        <f t="shared" si="0"/>
        <v>7030</v>
      </c>
      <c r="F80" s="73">
        <f t="shared" si="0"/>
        <v>36085</v>
      </c>
      <c r="G80" s="73">
        <f t="shared" si="0"/>
        <v>36085</v>
      </c>
      <c r="H80" s="20"/>
      <c r="I80" s="20"/>
      <c r="J80" s="73"/>
      <c r="K80" s="73"/>
      <c r="L80" s="73"/>
      <c r="M80" s="73"/>
      <c r="N80" s="73"/>
      <c r="O80" s="20"/>
      <c r="P80" s="20"/>
      <c r="Q80" s="20"/>
      <c r="R80" s="72"/>
      <c r="S80" s="72"/>
    </row>
    <row r="81" spans="1:19" s="19" customFormat="1" ht="12.6" hidden="1" customHeight="1" outlineLevel="1" x14ac:dyDescent="0.2">
      <c r="A81" s="22" t="s">
        <v>7</v>
      </c>
      <c r="B81" s="23">
        <v>2003</v>
      </c>
      <c r="C81" s="73">
        <f t="shared" si="0"/>
        <v>30264</v>
      </c>
      <c r="D81" s="73">
        <f t="shared" si="0"/>
        <v>20917</v>
      </c>
      <c r="E81" s="73">
        <f t="shared" si="0"/>
        <v>6547</v>
      </c>
      <c r="F81" s="73">
        <f t="shared" si="0"/>
        <v>37584</v>
      </c>
      <c r="G81" s="73">
        <f t="shared" si="0"/>
        <v>37584</v>
      </c>
      <c r="H81" s="20"/>
      <c r="I81" s="20"/>
      <c r="J81" s="73"/>
      <c r="K81" s="73"/>
      <c r="L81" s="73"/>
      <c r="M81" s="73"/>
      <c r="N81" s="73"/>
      <c r="O81" s="20"/>
      <c r="P81" s="20"/>
      <c r="Q81" s="20"/>
      <c r="R81" s="72"/>
      <c r="S81" s="72"/>
    </row>
    <row r="82" spans="1:19" s="19" customFormat="1" ht="12.6" hidden="1" customHeight="1" outlineLevel="1" x14ac:dyDescent="0.2">
      <c r="A82" s="22" t="s">
        <v>7</v>
      </c>
      <c r="B82" s="21">
        <v>2004</v>
      </c>
      <c r="C82" s="73">
        <f t="shared" si="0"/>
        <v>30548.73</v>
      </c>
      <c r="D82" s="73">
        <f t="shared" si="0"/>
        <v>20984.92</v>
      </c>
      <c r="E82" s="73">
        <f t="shared" si="0"/>
        <v>7105.78</v>
      </c>
      <c r="F82" s="73">
        <f t="shared" si="0"/>
        <v>38942.870000000003</v>
      </c>
      <c r="G82" s="73">
        <f t="shared" si="0"/>
        <v>38937.870000000003</v>
      </c>
      <c r="H82" s="20"/>
      <c r="I82" s="20"/>
      <c r="J82" s="73"/>
      <c r="K82" s="73"/>
      <c r="L82" s="73"/>
      <c r="M82" s="73"/>
      <c r="N82" s="73"/>
      <c r="O82" s="20"/>
      <c r="P82" s="20"/>
      <c r="Q82" s="20"/>
      <c r="R82" s="72"/>
      <c r="S82" s="72"/>
    </row>
    <row r="83" spans="1:19" s="19" customFormat="1" ht="12.6" hidden="1" customHeight="1" outlineLevel="1" x14ac:dyDescent="0.2">
      <c r="A83" s="22" t="s">
        <v>7</v>
      </c>
      <c r="B83" s="21">
        <v>2005</v>
      </c>
      <c r="C83" s="73">
        <f t="shared" si="0"/>
        <v>31015.37</v>
      </c>
      <c r="D83" s="73">
        <f t="shared" si="0"/>
        <v>20942.04</v>
      </c>
      <c r="E83" s="73">
        <f t="shared" si="0"/>
        <v>7497.78</v>
      </c>
      <c r="F83" s="73">
        <f t="shared" si="0"/>
        <v>31526.52</v>
      </c>
      <c r="G83" s="73">
        <f t="shared" si="0"/>
        <v>31526.52</v>
      </c>
      <c r="H83" s="20"/>
      <c r="I83" s="20"/>
      <c r="J83" s="73"/>
      <c r="K83" s="73"/>
      <c r="L83" s="73"/>
      <c r="M83" s="73"/>
      <c r="N83" s="73"/>
      <c r="O83" s="20"/>
      <c r="P83" s="20"/>
      <c r="Q83" s="20"/>
      <c r="R83" s="72"/>
      <c r="S83" s="72"/>
    </row>
    <row r="84" spans="1:19" s="12" customFormat="1" ht="12.6" hidden="1" customHeight="1" outlineLevel="1" x14ac:dyDescent="0.2">
      <c r="A84" s="15" t="s">
        <v>6</v>
      </c>
      <c r="B84" s="18">
        <v>2001</v>
      </c>
      <c r="C84" s="71">
        <f t="shared" ref="C84:G88" si="1">MAX(C17,C27,C32,C37,C47,C52,C62,C67)</f>
        <v>55884</v>
      </c>
      <c r="D84" s="71">
        <f t="shared" si="1"/>
        <v>42863</v>
      </c>
      <c r="E84" s="71">
        <f t="shared" si="1"/>
        <v>13021</v>
      </c>
      <c r="F84" s="71">
        <f t="shared" si="1"/>
        <v>91229</v>
      </c>
      <c r="G84" s="71">
        <f t="shared" si="1"/>
        <v>89901</v>
      </c>
      <c r="H84" s="13"/>
      <c r="I84" s="13"/>
      <c r="J84" s="71"/>
      <c r="K84" s="71"/>
      <c r="L84" s="71"/>
      <c r="M84" s="71"/>
      <c r="N84" s="71"/>
      <c r="O84" s="13"/>
      <c r="P84" s="13"/>
      <c r="Q84" s="13"/>
      <c r="R84" s="70"/>
      <c r="S84" s="70"/>
    </row>
    <row r="85" spans="1:19" s="12" customFormat="1" ht="12.6" hidden="1" customHeight="1" outlineLevel="1" x14ac:dyDescent="0.2">
      <c r="A85" s="15" t="s">
        <v>6</v>
      </c>
      <c r="B85" s="17">
        <v>2002</v>
      </c>
      <c r="C85" s="71">
        <f t="shared" si="1"/>
        <v>55903</v>
      </c>
      <c r="D85" s="71">
        <f t="shared" si="1"/>
        <v>42376</v>
      </c>
      <c r="E85" s="71">
        <f t="shared" si="1"/>
        <v>13527</v>
      </c>
      <c r="F85" s="71">
        <f t="shared" si="1"/>
        <v>98219</v>
      </c>
      <c r="G85" s="71">
        <f t="shared" si="1"/>
        <v>98216</v>
      </c>
      <c r="H85" s="13"/>
      <c r="I85" s="13"/>
      <c r="J85" s="71"/>
      <c r="K85" s="71"/>
      <c r="L85" s="71"/>
      <c r="M85" s="71"/>
      <c r="N85" s="71"/>
      <c r="O85" s="13"/>
      <c r="P85" s="13"/>
      <c r="Q85" s="13"/>
      <c r="R85" s="70"/>
      <c r="S85" s="70"/>
    </row>
    <row r="86" spans="1:19" s="12" customFormat="1" ht="12.6" hidden="1" customHeight="1" outlineLevel="1" x14ac:dyDescent="0.2">
      <c r="A86" s="15" t="s">
        <v>6</v>
      </c>
      <c r="B86" s="16">
        <v>2003</v>
      </c>
      <c r="C86" s="71">
        <f t="shared" si="1"/>
        <v>55442</v>
      </c>
      <c r="D86" s="71">
        <f t="shared" si="1"/>
        <v>43560</v>
      </c>
      <c r="E86" s="71">
        <f t="shared" si="1"/>
        <v>12507</v>
      </c>
      <c r="F86" s="71">
        <f t="shared" si="1"/>
        <v>103676</v>
      </c>
      <c r="G86" s="71">
        <f t="shared" si="1"/>
        <v>103676</v>
      </c>
      <c r="H86" s="13"/>
      <c r="I86" s="13"/>
      <c r="J86" s="71"/>
      <c r="K86" s="71"/>
      <c r="L86" s="71"/>
      <c r="M86" s="71"/>
      <c r="N86" s="71"/>
      <c r="O86" s="13"/>
      <c r="P86" s="13"/>
      <c r="Q86" s="13"/>
      <c r="R86" s="70"/>
      <c r="S86" s="70"/>
    </row>
    <row r="87" spans="1:19" s="12" customFormat="1" ht="12.6" hidden="1" customHeight="1" outlineLevel="1" x14ac:dyDescent="0.2">
      <c r="A87" s="15" t="s">
        <v>6</v>
      </c>
      <c r="B87" s="14">
        <v>2004</v>
      </c>
      <c r="C87" s="71">
        <f t="shared" si="1"/>
        <v>55793.49</v>
      </c>
      <c r="D87" s="71">
        <f t="shared" si="1"/>
        <v>42018.79</v>
      </c>
      <c r="E87" s="71">
        <f t="shared" si="1"/>
        <v>13774.7</v>
      </c>
      <c r="F87" s="71">
        <f t="shared" si="1"/>
        <v>99201.56</v>
      </c>
      <c r="G87" s="71">
        <f t="shared" si="1"/>
        <v>99149.91</v>
      </c>
      <c r="H87" s="13"/>
      <c r="I87" s="13"/>
      <c r="J87" s="71"/>
      <c r="K87" s="71"/>
      <c r="L87" s="71"/>
      <c r="M87" s="71"/>
      <c r="N87" s="71"/>
      <c r="O87" s="13"/>
      <c r="P87" s="13"/>
      <c r="Q87" s="13"/>
      <c r="R87" s="70"/>
      <c r="S87" s="70"/>
    </row>
    <row r="88" spans="1:19" s="12" customFormat="1" ht="12.6" hidden="1" customHeight="1" outlineLevel="1" x14ac:dyDescent="0.2">
      <c r="A88" s="15" t="s">
        <v>6</v>
      </c>
      <c r="B88" s="14">
        <v>2005</v>
      </c>
      <c r="C88" s="71">
        <f t="shared" si="1"/>
        <v>58202.83</v>
      </c>
      <c r="D88" s="71">
        <f t="shared" si="1"/>
        <v>42065.83</v>
      </c>
      <c r="E88" s="71">
        <f t="shared" si="1"/>
        <v>16137</v>
      </c>
      <c r="F88" s="71">
        <f t="shared" si="1"/>
        <v>91609.27</v>
      </c>
      <c r="G88" s="71">
        <f t="shared" si="1"/>
        <v>91592.4</v>
      </c>
      <c r="H88" s="13"/>
      <c r="I88" s="13"/>
      <c r="J88" s="71"/>
      <c r="K88" s="71"/>
      <c r="L88" s="71"/>
      <c r="M88" s="71"/>
      <c r="N88" s="71"/>
      <c r="O88" s="13"/>
      <c r="P88" s="13"/>
      <c r="Q88" s="13"/>
      <c r="R88" s="70"/>
      <c r="S88" s="70"/>
    </row>
    <row r="89" spans="1:19" ht="12.6" hidden="1" customHeight="1" outlineLevel="1" x14ac:dyDescent="0.2"/>
    <row r="90" spans="1:19" ht="12.6" hidden="1" customHeight="1" outlineLevel="1" x14ac:dyDescent="0.2"/>
    <row r="91" spans="1:19" ht="12.6" hidden="1" customHeight="1" outlineLevel="1" x14ac:dyDescent="0.2">
      <c r="A91" s="10" t="s">
        <v>5</v>
      </c>
      <c r="B91" s="11">
        <v>2001</v>
      </c>
      <c r="C91" s="3">
        <f t="shared" ref="C91:G95" si="2">C7-SUM(C12,C17,C22,C27,C32,C37,C42,C47,C52,C57,C62,C67)/2</f>
        <v>0</v>
      </c>
      <c r="D91" s="3">
        <f t="shared" si="2"/>
        <v>0</v>
      </c>
      <c r="E91" s="3">
        <f t="shared" si="2"/>
        <v>0</v>
      </c>
      <c r="F91" s="3">
        <f t="shared" si="2"/>
        <v>0</v>
      </c>
      <c r="G91" s="3">
        <f t="shared" si="2"/>
        <v>0</v>
      </c>
      <c r="M91" s="3"/>
      <c r="N91" s="3"/>
    </row>
    <row r="92" spans="1:19" ht="12.6" hidden="1" customHeight="1" outlineLevel="1" x14ac:dyDescent="0.2">
      <c r="A92" s="10">
        <f>SUM(C91:G95)</f>
        <v>-2.0000000105937943E-2</v>
      </c>
      <c r="B92" s="9">
        <v>2002</v>
      </c>
      <c r="C92" s="3">
        <f t="shared" si="2"/>
        <v>0</v>
      </c>
      <c r="D92" s="3">
        <f t="shared" si="2"/>
        <v>0</v>
      </c>
      <c r="E92" s="3">
        <f t="shared" si="2"/>
        <v>0</v>
      </c>
      <c r="F92" s="3">
        <f t="shared" si="2"/>
        <v>0</v>
      </c>
      <c r="G92" s="3">
        <f t="shared" si="2"/>
        <v>0</v>
      </c>
      <c r="M92" s="3"/>
      <c r="N92" s="3"/>
    </row>
    <row r="93" spans="1:19" ht="12.6" hidden="1" customHeight="1" outlineLevel="1" x14ac:dyDescent="0.2">
      <c r="B93" s="8">
        <v>2003</v>
      </c>
      <c r="C93" s="3">
        <f t="shared" si="2"/>
        <v>0</v>
      </c>
      <c r="D93" s="3">
        <f t="shared" si="2"/>
        <v>0</v>
      </c>
      <c r="E93" s="3">
        <f t="shared" si="2"/>
        <v>0</v>
      </c>
      <c r="F93" s="3">
        <f t="shared" si="2"/>
        <v>0</v>
      </c>
      <c r="G93" s="3">
        <f t="shared" si="2"/>
        <v>0</v>
      </c>
      <c r="M93" s="3"/>
      <c r="N93" s="3"/>
    </row>
    <row r="94" spans="1:19" ht="12.6" hidden="1" customHeight="1" outlineLevel="1" x14ac:dyDescent="0.2">
      <c r="B94" s="7">
        <v>2004</v>
      </c>
      <c r="C94" s="3">
        <f t="shared" si="2"/>
        <v>0</v>
      </c>
      <c r="D94" s="3">
        <f t="shared" si="2"/>
        <v>4.999999946448952E-3</v>
      </c>
      <c r="E94" s="3">
        <f t="shared" si="2"/>
        <v>-5.0000000046566129E-3</v>
      </c>
      <c r="F94" s="3">
        <f t="shared" si="2"/>
        <v>4.999999946448952E-3</v>
      </c>
      <c r="G94" s="3">
        <f t="shared" si="2"/>
        <v>5.0000000628642738E-3</v>
      </c>
      <c r="M94" s="3"/>
      <c r="N94" s="3"/>
    </row>
    <row r="95" spans="1:19" ht="12.6" hidden="1" customHeight="1" outlineLevel="1" x14ac:dyDescent="0.2">
      <c r="B95" s="7">
        <v>2005</v>
      </c>
      <c r="C95" s="3">
        <f t="shared" si="2"/>
        <v>-5.0000000628642738E-3</v>
      </c>
      <c r="D95" s="3">
        <f t="shared" si="2"/>
        <v>-4.9999999755527824E-3</v>
      </c>
      <c r="E95" s="3">
        <f t="shared" si="2"/>
        <v>-5.0000000046566129E-3</v>
      </c>
      <c r="F95" s="3">
        <f t="shared" si="2"/>
        <v>-5.0000000046566129E-3</v>
      </c>
      <c r="G95" s="3">
        <f t="shared" si="2"/>
        <v>-1.0000000009313226E-2</v>
      </c>
      <c r="M95" s="3"/>
      <c r="N95" s="3"/>
    </row>
    <row r="96" spans="1:19" ht="12.6" customHeight="1" collapsed="1" x14ac:dyDescent="0.2"/>
  </sheetData>
  <dataConsolidate>
    <dataRefs count="3">
      <dataRef ref="B95:N108" sheet="J+V-MP" r:id="rId1"/>
      <dataRef ref="B95:N108" sheet="J+V-súkr.sp." r:id="rId2"/>
      <dataRef ref="B97:N110" sheet="Pr-spolu" r:id="rId3"/>
    </dataRefs>
  </dataConsolidate>
  <mergeCells count="4">
    <mergeCell ref="A5:A6"/>
    <mergeCell ref="B5:B6"/>
    <mergeCell ref="A72:G72"/>
    <mergeCell ref="A73:G73"/>
  </mergeCells>
  <hyperlinks>
    <hyperlink ref="F74" r:id="rId4" location="!/view/sk/vbd_sk_win2/vh3801rr/v_vh3801rr_00_00_00_sk"/>
    <hyperlink ref="G74" r:id="rId5" location="!/view/sk/vbd_sk_win2/vh3802rr/v_vh3802rr_00_00_00_sk"/>
    <hyperlink ref="J2:K2" location="Obsah_Contents!A1" display="Obsah / Contents"/>
  </hyperlinks>
  <printOptions horizontalCentered="1"/>
  <pageMargins left="0.23622047244094491" right="0.23622047244094491" top="0.74803149606299213" bottom="0.74803149606299213" header="0.31496062992125984" footer="0.31496062992125984"/>
  <pageSetup paperSize="9" scale="95" fitToHeight="2" orientation="portrait" r:id="rId6"/>
  <headerFooter alignWithMargins="0">
    <oddHeader>&amp;R&amp;8&amp;A</oddHeader>
    <oddFooter>&amp;R&amp;8&amp;P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9"/>
  <sheetViews>
    <sheetView showGridLines="0" showOutlineSymbols="0" view="pageBreakPreview" zoomScaleNormal="120" zoomScaleSheetLayoutView="100" workbookViewId="0">
      <pane xSplit="2" ySplit="8" topLeftCell="C66" activePane="bottomRight" state="frozen"/>
      <selection activeCell="C8" sqref="C8"/>
      <selection pane="topRight" activeCell="C8" sqref="C8"/>
      <selection pane="bottomLeft" activeCell="C8" sqref="C8"/>
      <selection pane="bottomRight" activeCell="C79" sqref="C79"/>
    </sheetView>
  </sheetViews>
  <sheetFormatPr defaultColWidth="10.33203125" defaultRowHeight="12.6" customHeight="1" x14ac:dyDescent="0.2"/>
  <cols>
    <col min="1" max="1" width="15.6640625" style="102" customWidth="1"/>
    <col min="2" max="2" width="4.44140625" style="4" bestFit="1" customWidth="1"/>
    <col min="3" max="3" width="11.21875" style="1" customWidth="1"/>
    <col min="4" max="4" width="12.88671875" style="1" customWidth="1"/>
    <col min="5" max="8" width="12" style="1" customWidth="1"/>
    <col min="9" max="9" width="9.109375" style="6" customWidth="1"/>
    <col min="10" max="10" width="9" style="1" customWidth="1"/>
    <col min="11" max="11" width="11.44140625" style="1" customWidth="1"/>
    <col min="12" max="12" width="9.6640625" style="1" customWidth="1"/>
    <col min="13" max="15" width="8.44140625" style="1" customWidth="1"/>
    <col min="16" max="21" width="4.109375" style="1" customWidth="1"/>
    <col min="22" max="16384" width="10.33203125" style="1"/>
  </cols>
  <sheetData>
    <row r="1" spans="1:19" s="63" customFormat="1" ht="15" customHeight="1" x14ac:dyDescent="0.3">
      <c r="A1" s="66" t="s">
        <v>43</v>
      </c>
      <c r="B1" s="68"/>
      <c r="C1" s="67"/>
      <c r="D1" s="67"/>
      <c r="E1" s="67"/>
      <c r="H1" s="238"/>
      <c r="I1" s="99"/>
      <c r="J1" s="67"/>
      <c r="K1" s="67"/>
      <c r="L1" s="67"/>
      <c r="O1" s="100"/>
    </row>
    <row r="2" spans="1:19" s="63" customFormat="1" ht="15" customHeight="1" x14ac:dyDescent="0.3">
      <c r="A2" s="66" t="s">
        <v>372</v>
      </c>
      <c r="B2" s="65"/>
      <c r="C2" s="60"/>
      <c r="D2" s="60"/>
      <c r="E2" s="60"/>
      <c r="F2" s="60"/>
      <c r="G2" s="60"/>
      <c r="H2" s="238"/>
      <c r="I2" s="139"/>
      <c r="J2" s="482" t="s">
        <v>2286</v>
      </c>
      <c r="K2" s="483"/>
      <c r="L2" s="60"/>
      <c r="M2" s="60"/>
      <c r="N2" s="60"/>
    </row>
    <row r="3" spans="1:19" s="57" customFormat="1" ht="15" customHeight="1" x14ac:dyDescent="0.3">
      <c r="A3" s="62" t="s">
        <v>371</v>
      </c>
      <c r="B3" s="61"/>
      <c r="C3" s="59"/>
      <c r="D3" s="59"/>
      <c r="E3" s="59"/>
      <c r="F3" s="59"/>
      <c r="G3" s="59"/>
      <c r="H3" s="240"/>
      <c r="I3" s="139"/>
      <c r="J3" s="59"/>
      <c r="K3" s="59"/>
      <c r="L3" s="59"/>
      <c r="M3" s="59"/>
      <c r="N3" s="59"/>
      <c r="O3" s="60"/>
    </row>
    <row r="4" spans="1:19" s="89" customFormat="1" ht="12.6" customHeight="1" thickBot="1" x14ac:dyDescent="0.35">
      <c r="A4" s="97" t="s">
        <v>370</v>
      </c>
      <c r="B4" s="140"/>
      <c r="C4" s="95"/>
      <c r="D4" s="95"/>
      <c r="E4" s="95"/>
      <c r="F4" s="97"/>
      <c r="G4" s="97"/>
      <c r="H4" s="493"/>
      <c r="I4" s="139"/>
      <c r="J4" s="92"/>
      <c r="K4" s="92"/>
      <c r="L4" s="92"/>
      <c r="M4" s="138"/>
      <c r="N4" s="138"/>
      <c r="O4" s="137"/>
    </row>
    <row r="5" spans="1:19" s="51" customFormat="1" ht="12.75" customHeight="1" x14ac:dyDescent="0.2">
      <c r="A5" s="589" t="s">
        <v>39</v>
      </c>
      <c r="B5" s="592" t="s">
        <v>38</v>
      </c>
      <c r="C5" s="604" t="s">
        <v>369</v>
      </c>
      <c r="D5" s="606" t="s">
        <v>2291</v>
      </c>
      <c r="E5" s="606"/>
      <c r="F5" s="606"/>
      <c r="G5" s="606"/>
      <c r="H5" s="494"/>
      <c r="I5" s="136"/>
      <c r="J5" s="603"/>
      <c r="K5" s="603"/>
      <c r="L5" s="603"/>
      <c r="M5" s="603"/>
      <c r="N5" s="603"/>
      <c r="O5" s="603"/>
      <c r="P5" s="52"/>
      <c r="Q5" s="52"/>
      <c r="R5" s="52"/>
      <c r="S5" s="52"/>
    </row>
    <row r="6" spans="1:19" s="130" customFormat="1" ht="12.75" customHeight="1" x14ac:dyDescent="0.2">
      <c r="A6" s="590"/>
      <c r="B6" s="593"/>
      <c r="C6" s="605"/>
      <c r="D6" s="607" t="s">
        <v>2361</v>
      </c>
      <c r="E6" s="135" t="s">
        <v>2362</v>
      </c>
      <c r="F6" s="609" t="s">
        <v>368</v>
      </c>
      <c r="G6" s="611" t="s">
        <v>367</v>
      </c>
      <c r="H6" s="497" t="s">
        <v>2363</v>
      </c>
      <c r="I6" s="133"/>
      <c r="J6" s="603"/>
      <c r="K6" s="602"/>
      <c r="L6" s="132"/>
      <c r="M6" s="602"/>
      <c r="N6" s="603"/>
      <c r="O6" s="603"/>
      <c r="P6" s="131"/>
      <c r="Q6" s="131"/>
      <c r="R6" s="131"/>
      <c r="S6" s="56"/>
    </row>
    <row r="7" spans="1:19" s="130" customFormat="1" ht="10.199999999999999" x14ac:dyDescent="0.2">
      <c r="A7" s="590"/>
      <c r="B7" s="593"/>
      <c r="C7" s="605"/>
      <c r="D7" s="608"/>
      <c r="E7" s="134" t="s">
        <v>366</v>
      </c>
      <c r="F7" s="610"/>
      <c r="G7" s="612"/>
      <c r="H7" s="498" t="s">
        <v>2292</v>
      </c>
      <c r="I7" s="133"/>
      <c r="J7" s="603"/>
      <c r="K7" s="602"/>
      <c r="L7" s="132"/>
      <c r="M7" s="602"/>
      <c r="N7" s="603"/>
      <c r="O7" s="603"/>
      <c r="P7" s="131"/>
      <c r="Q7" s="131"/>
      <c r="R7" s="131"/>
      <c r="S7" s="56"/>
    </row>
    <row r="8" spans="1:19" s="123" customFormat="1" ht="42.75" customHeight="1" thickBot="1" x14ac:dyDescent="0.25">
      <c r="A8" s="591"/>
      <c r="B8" s="594"/>
      <c r="C8" s="129" t="s">
        <v>365</v>
      </c>
      <c r="D8" s="128" t="s">
        <v>364</v>
      </c>
      <c r="E8" s="129" t="s">
        <v>363</v>
      </c>
      <c r="F8" s="128" t="s">
        <v>362</v>
      </c>
      <c r="G8" s="495" t="s">
        <v>361</v>
      </c>
      <c r="H8" s="496" t="s">
        <v>2293</v>
      </c>
      <c r="I8" s="127"/>
      <c r="J8" s="125"/>
      <c r="K8" s="126"/>
      <c r="L8" s="125"/>
      <c r="M8" s="126"/>
      <c r="N8" s="125"/>
      <c r="O8" s="125"/>
      <c r="P8" s="47"/>
      <c r="Q8" s="47"/>
      <c r="R8" s="47"/>
      <c r="S8" s="124"/>
    </row>
    <row r="9" spans="1:19" s="31" customFormat="1" ht="12.6" customHeight="1" x14ac:dyDescent="0.3">
      <c r="A9" s="441" t="s">
        <v>2282</v>
      </c>
      <c r="B9" s="367" t="s">
        <v>16</v>
      </c>
      <c r="C9" s="450" t="s">
        <v>360</v>
      </c>
      <c r="D9" s="451" t="s">
        <v>359</v>
      </c>
      <c r="E9" s="451" t="s">
        <v>358</v>
      </c>
      <c r="F9" s="451" t="s">
        <v>357</v>
      </c>
      <c r="G9" s="451" t="s">
        <v>356</v>
      </c>
      <c r="H9" s="452" t="s">
        <v>2294</v>
      </c>
      <c r="I9" s="79"/>
      <c r="J9" s="120"/>
      <c r="K9" s="121"/>
      <c r="L9" s="121"/>
      <c r="M9" s="120"/>
      <c r="N9" s="120"/>
      <c r="O9" s="120"/>
    </row>
    <row r="10" spans="1:19" s="31" customFormat="1" ht="12.6" customHeight="1" x14ac:dyDescent="0.3">
      <c r="A10" s="441"/>
      <c r="B10" s="367" t="s">
        <v>15</v>
      </c>
      <c r="C10" s="450" t="s">
        <v>355</v>
      </c>
      <c r="D10" s="451" t="s">
        <v>354</v>
      </c>
      <c r="E10" s="451" t="s">
        <v>353</v>
      </c>
      <c r="F10" s="451" t="s">
        <v>352</v>
      </c>
      <c r="G10" s="451" t="s">
        <v>351</v>
      </c>
      <c r="H10" s="452" t="s">
        <v>2295</v>
      </c>
      <c r="I10" s="79"/>
      <c r="J10" s="120"/>
      <c r="K10" s="121"/>
      <c r="L10" s="121"/>
      <c r="M10" s="120"/>
      <c r="N10" s="120"/>
      <c r="O10" s="120"/>
    </row>
    <row r="11" spans="1:19" s="31" customFormat="1" ht="12.6" customHeight="1" x14ac:dyDescent="0.3">
      <c r="A11" s="441"/>
      <c r="B11" s="445" t="s">
        <v>13</v>
      </c>
      <c r="C11" s="453" t="s">
        <v>350</v>
      </c>
      <c r="D11" s="454" t="s">
        <v>349</v>
      </c>
      <c r="E11" s="454" t="s">
        <v>348</v>
      </c>
      <c r="F11" s="454" t="s">
        <v>347</v>
      </c>
      <c r="G11" s="454" t="s">
        <v>346</v>
      </c>
      <c r="H11" s="499" t="s">
        <v>2296</v>
      </c>
      <c r="I11" s="79"/>
      <c r="J11" s="122"/>
      <c r="K11" s="122"/>
      <c r="L11" s="122"/>
      <c r="M11" s="122"/>
      <c r="N11" s="122"/>
      <c r="O11" s="122"/>
    </row>
    <row r="12" spans="1:19" s="31" customFormat="1" ht="12.6" customHeight="1" x14ac:dyDescent="0.3">
      <c r="A12" s="441"/>
      <c r="B12" s="449" t="s">
        <v>45</v>
      </c>
      <c r="C12" s="453" t="s">
        <v>345</v>
      </c>
      <c r="D12" s="454" t="s">
        <v>344</v>
      </c>
      <c r="E12" s="454" t="s">
        <v>343</v>
      </c>
      <c r="F12" s="454" t="s">
        <v>342</v>
      </c>
      <c r="G12" s="454" t="s">
        <v>341</v>
      </c>
      <c r="H12" s="499" t="s">
        <v>2297</v>
      </c>
      <c r="I12" s="79"/>
      <c r="J12" s="122"/>
      <c r="K12" s="122"/>
      <c r="L12" s="122"/>
      <c r="M12" s="122"/>
      <c r="N12" s="122"/>
      <c r="O12" s="122"/>
    </row>
    <row r="13" spans="1:19" s="31" customFormat="1" ht="12.6" customHeight="1" x14ac:dyDescent="0.3">
      <c r="A13" s="441"/>
      <c r="B13" s="449" t="s">
        <v>44</v>
      </c>
      <c r="C13" s="453" t="s">
        <v>340</v>
      </c>
      <c r="D13" s="454" t="s">
        <v>339</v>
      </c>
      <c r="E13" s="454" t="s">
        <v>338</v>
      </c>
      <c r="F13" s="454" t="s">
        <v>337</v>
      </c>
      <c r="G13" s="454" t="s">
        <v>336</v>
      </c>
      <c r="H13" s="499" t="s">
        <v>2298</v>
      </c>
      <c r="I13" s="79"/>
      <c r="J13" s="122"/>
      <c r="K13" s="122"/>
      <c r="L13" s="122"/>
      <c r="M13" s="122"/>
      <c r="N13" s="122"/>
      <c r="O13" s="122"/>
    </row>
    <row r="14" spans="1:19" s="31" customFormat="1" ht="12.6" customHeight="1" x14ac:dyDescent="0.3">
      <c r="A14" s="414" t="s">
        <v>26</v>
      </c>
      <c r="B14" s="415" t="s">
        <v>16</v>
      </c>
      <c r="C14" s="416" t="s">
        <v>335</v>
      </c>
      <c r="D14" s="417" t="s">
        <v>334</v>
      </c>
      <c r="E14" s="417" t="s">
        <v>333</v>
      </c>
      <c r="F14" s="417" t="s">
        <v>332</v>
      </c>
      <c r="G14" s="417" t="s">
        <v>331</v>
      </c>
      <c r="H14" s="418" t="s">
        <v>2299</v>
      </c>
      <c r="I14" s="79"/>
      <c r="J14" s="120"/>
      <c r="K14" s="121"/>
      <c r="L14" s="121"/>
      <c r="M14" s="120"/>
      <c r="N14" s="120"/>
      <c r="O14" s="120"/>
    </row>
    <row r="15" spans="1:19" s="31" customFormat="1" ht="12.6" customHeight="1" x14ac:dyDescent="0.3">
      <c r="A15" s="419"/>
      <c r="B15" s="392" t="s">
        <v>15</v>
      </c>
      <c r="C15" s="420" t="s">
        <v>330</v>
      </c>
      <c r="D15" s="421" t="s">
        <v>329</v>
      </c>
      <c r="E15" s="421" t="s">
        <v>328</v>
      </c>
      <c r="F15" s="421" t="s">
        <v>327</v>
      </c>
      <c r="G15" s="421" t="s">
        <v>326</v>
      </c>
      <c r="H15" s="422" t="s">
        <v>2300</v>
      </c>
      <c r="I15" s="79"/>
      <c r="J15" s="120"/>
      <c r="K15" s="121"/>
      <c r="L15" s="121"/>
      <c r="M15" s="120"/>
      <c r="N15" s="120"/>
      <c r="O15" s="120"/>
    </row>
    <row r="16" spans="1:19" s="31" customFormat="1" ht="12.6" customHeight="1" x14ac:dyDescent="0.3">
      <c r="A16" s="423"/>
      <c r="B16" s="424" t="s">
        <v>13</v>
      </c>
      <c r="C16" s="420" t="s">
        <v>325</v>
      </c>
      <c r="D16" s="421" t="s">
        <v>324</v>
      </c>
      <c r="E16" s="421" t="s">
        <v>323</v>
      </c>
      <c r="F16" s="421" t="s">
        <v>322</v>
      </c>
      <c r="G16" s="421" t="s">
        <v>321</v>
      </c>
      <c r="H16" s="422" t="s">
        <v>2301</v>
      </c>
      <c r="I16" s="79"/>
      <c r="J16" s="120"/>
      <c r="K16" s="121"/>
      <c r="L16" s="121"/>
      <c r="M16" s="120"/>
      <c r="N16" s="120"/>
      <c r="O16" s="120"/>
    </row>
    <row r="17" spans="1:21" s="31" customFormat="1" ht="12.6" customHeight="1" x14ac:dyDescent="0.3">
      <c r="A17" s="419"/>
      <c r="B17" s="425" t="s">
        <v>45</v>
      </c>
      <c r="C17" s="420" t="s">
        <v>320</v>
      </c>
      <c r="D17" s="421" t="s">
        <v>319</v>
      </c>
      <c r="E17" s="421" t="s">
        <v>318</v>
      </c>
      <c r="F17" s="421" t="s">
        <v>317</v>
      </c>
      <c r="G17" s="421" t="s">
        <v>316</v>
      </c>
      <c r="H17" s="422" t="s">
        <v>2302</v>
      </c>
      <c r="I17" s="79"/>
      <c r="J17" s="120"/>
      <c r="K17" s="121"/>
      <c r="L17" s="121"/>
      <c r="M17" s="120"/>
      <c r="N17" s="120"/>
      <c r="O17" s="120"/>
    </row>
    <row r="18" spans="1:21" s="31" customFormat="1" ht="12.6" customHeight="1" x14ac:dyDescent="0.3">
      <c r="A18" s="426"/>
      <c r="B18" s="427" t="s">
        <v>44</v>
      </c>
      <c r="C18" s="428" t="s">
        <v>315</v>
      </c>
      <c r="D18" s="429" t="s">
        <v>314</v>
      </c>
      <c r="E18" s="429" t="s">
        <v>313</v>
      </c>
      <c r="F18" s="429" t="s">
        <v>312</v>
      </c>
      <c r="G18" s="429" t="s">
        <v>311</v>
      </c>
      <c r="H18" s="430" t="s">
        <v>2303</v>
      </c>
      <c r="I18" s="79"/>
      <c r="J18" s="120"/>
      <c r="K18" s="121"/>
      <c r="L18" s="121"/>
      <c r="M18" s="120"/>
      <c r="N18" s="120"/>
      <c r="O18" s="120"/>
    </row>
    <row r="19" spans="1:21" s="30" customFormat="1" ht="12.6" customHeight="1" x14ac:dyDescent="0.3">
      <c r="A19" s="112" t="s">
        <v>26</v>
      </c>
      <c r="B19" s="38" t="s">
        <v>16</v>
      </c>
      <c r="C19" s="110" t="s">
        <v>335</v>
      </c>
      <c r="D19" s="109" t="s">
        <v>334</v>
      </c>
      <c r="E19" s="109" t="s">
        <v>333</v>
      </c>
      <c r="F19" s="109" t="s">
        <v>332</v>
      </c>
      <c r="G19" s="109" t="s">
        <v>331</v>
      </c>
      <c r="H19" s="108" t="s">
        <v>2299</v>
      </c>
      <c r="I19" s="107"/>
      <c r="J19" s="105"/>
      <c r="K19" s="106"/>
      <c r="L19" s="106"/>
      <c r="M19" s="105"/>
      <c r="N19" s="105"/>
      <c r="O19" s="105"/>
      <c r="P19" s="31"/>
      <c r="Q19" s="31"/>
      <c r="R19" s="31"/>
      <c r="S19" s="31"/>
      <c r="T19" s="31"/>
      <c r="U19" s="31"/>
    </row>
    <row r="20" spans="1:21" s="30" customFormat="1" ht="12.6" customHeight="1" x14ac:dyDescent="0.3">
      <c r="A20" s="112"/>
      <c r="B20" s="38" t="s">
        <v>15</v>
      </c>
      <c r="C20" s="110" t="s">
        <v>330</v>
      </c>
      <c r="D20" s="109" t="s">
        <v>329</v>
      </c>
      <c r="E20" s="109" t="s">
        <v>328</v>
      </c>
      <c r="F20" s="109" t="s">
        <v>327</v>
      </c>
      <c r="G20" s="109" t="s">
        <v>326</v>
      </c>
      <c r="H20" s="108" t="s">
        <v>2300</v>
      </c>
      <c r="I20" s="107"/>
      <c r="J20" s="105"/>
      <c r="K20" s="106"/>
      <c r="L20" s="106"/>
      <c r="M20" s="105"/>
      <c r="N20" s="105"/>
      <c r="O20" s="105"/>
      <c r="P20" s="31"/>
      <c r="Q20" s="31"/>
      <c r="R20" s="31"/>
      <c r="S20" s="31"/>
      <c r="T20" s="31"/>
      <c r="U20" s="31"/>
    </row>
    <row r="21" spans="1:21" s="30" customFormat="1" ht="12.6" customHeight="1" x14ac:dyDescent="0.3">
      <c r="A21" s="112"/>
      <c r="B21" s="114" t="s">
        <v>13</v>
      </c>
      <c r="C21" s="110" t="s">
        <v>325</v>
      </c>
      <c r="D21" s="109" t="s">
        <v>324</v>
      </c>
      <c r="E21" s="109" t="s">
        <v>323</v>
      </c>
      <c r="F21" s="109" t="s">
        <v>322</v>
      </c>
      <c r="G21" s="109" t="s">
        <v>321</v>
      </c>
      <c r="H21" s="108" t="s">
        <v>2301</v>
      </c>
      <c r="I21" s="107"/>
      <c r="J21" s="105"/>
      <c r="K21" s="106"/>
      <c r="L21" s="106"/>
      <c r="M21" s="105"/>
      <c r="N21" s="105"/>
      <c r="O21" s="105"/>
      <c r="P21" s="31"/>
      <c r="Q21" s="31"/>
      <c r="R21" s="31"/>
      <c r="S21" s="31"/>
      <c r="T21" s="31"/>
      <c r="U21" s="31"/>
    </row>
    <row r="22" spans="1:21" s="30" customFormat="1" ht="12.6" customHeight="1" x14ac:dyDescent="0.3">
      <c r="A22" s="112"/>
      <c r="B22" s="111" t="s">
        <v>45</v>
      </c>
      <c r="C22" s="110" t="s">
        <v>320</v>
      </c>
      <c r="D22" s="109" t="s">
        <v>319</v>
      </c>
      <c r="E22" s="109" t="s">
        <v>318</v>
      </c>
      <c r="F22" s="109" t="s">
        <v>317</v>
      </c>
      <c r="G22" s="109" t="s">
        <v>316</v>
      </c>
      <c r="H22" s="108" t="s">
        <v>2302</v>
      </c>
      <c r="I22" s="107"/>
      <c r="J22" s="105"/>
      <c r="K22" s="106"/>
      <c r="L22" s="106"/>
      <c r="M22" s="105"/>
      <c r="N22" s="105"/>
      <c r="O22" s="105"/>
      <c r="P22" s="31"/>
      <c r="Q22" s="31"/>
      <c r="R22" s="31"/>
      <c r="S22" s="31"/>
      <c r="T22" s="31"/>
      <c r="U22" s="31"/>
    </row>
    <row r="23" spans="1:21" s="30" customFormat="1" ht="12.6" customHeight="1" x14ac:dyDescent="0.3">
      <c r="A23" s="112"/>
      <c r="B23" s="111" t="s">
        <v>44</v>
      </c>
      <c r="C23" s="110" t="s">
        <v>315</v>
      </c>
      <c r="D23" s="109" t="s">
        <v>314</v>
      </c>
      <c r="E23" s="109" t="s">
        <v>313</v>
      </c>
      <c r="F23" s="109" t="s">
        <v>312</v>
      </c>
      <c r="G23" s="109" t="s">
        <v>311</v>
      </c>
      <c r="H23" s="108" t="s">
        <v>2303</v>
      </c>
      <c r="I23" s="107"/>
      <c r="J23" s="105"/>
      <c r="K23" s="106"/>
      <c r="L23" s="106"/>
      <c r="M23" s="105"/>
      <c r="N23" s="105"/>
      <c r="O23" s="105"/>
      <c r="P23" s="31"/>
      <c r="Q23" s="31"/>
      <c r="R23" s="31"/>
      <c r="S23" s="31"/>
      <c r="T23" s="31"/>
      <c r="U23" s="31"/>
    </row>
    <row r="24" spans="1:21" s="31" customFormat="1" ht="12.6" customHeight="1" x14ac:dyDescent="0.3">
      <c r="A24" s="414" t="s">
        <v>25</v>
      </c>
      <c r="B24" s="415" t="s">
        <v>16</v>
      </c>
      <c r="C24" s="416" t="s">
        <v>310</v>
      </c>
      <c r="D24" s="417" t="s">
        <v>309</v>
      </c>
      <c r="E24" s="417" t="s">
        <v>308</v>
      </c>
      <c r="F24" s="417" t="s">
        <v>307</v>
      </c>
      <c r="G24" s="417" t="s">
        <v>306</v>
      </c>
      <c r="H24" s="418" t="s">
        <v>2304</v>
      </c>
      <c r="I24" s="79"/>
      <c r="J24" s="120"/>
      <c r="K24" s="121"/>
      <c r="L24" s="121"/>
      <c r="M24" s="120"/>
      <c r="N24" s="120"/>
      <c r="O24" s="120"/>
    </row>
    <row r="25" spans="1:21" s="31" customFormat="1" ht="12.6" customHeight="1" x14ac:dyDescent="0.3">
      <c r="A25" s="419"/>
      <c r="B25" s="392" t="s">
        <v>15</v>
      </c>
      <c r="C25" s="420" t="s">
        <v>305</v>
      </c>
      <c r="D25" s="421" t="s">
        <v>304</v>
      </c>
      <c r="E25" s="421" t="s">
        <v>303</v>
      </c>
      <c r="F25" s="421" t="s">
        <v>302</v>
      </c>
      <c r="G25" s="421" t="s">
        <v>301</v>
      </c>
      <c r="H25" s="422" t="s">
        <v>2305</v>
      </c>
      <c r="I25" s="79"/>
      <c r="J25" s="120"/>
      <c r="K25" s="121"/>
      <c r="L25" s="121"/>
      <c r="M25" s="120"/>
      <c r="N25" s="120"/>
      <c r="O25" s="120"/>
    </row>
    <row r="26" spans="1:21" s="31" customFormat="1" ht="12.6" customHeight="1" x14ac:dyDescent="0.3">
      <c r="A26" s="419"/>
      <c r="B26" s="424" t="s">
        <v>13</v>
      </c>
      <c r="C26" s="420" t="s">
        <v>300</v>
      </c>
      <c r="D26" s="421" t="s">
        <v>299</v>
      </c>
      <c r="E26" s="421" t="s">
        <v>298</v>
      </c>
      <c r="F26" s="421" t="s">
        <v>297</v>
      </c>
      <c r="G26" s="421" t="s">
        <v>296</v>
      </c>
      <c r="H26" s="422" t="s">
        <v>2306</v>
      </c>
      <c r="I26" s="79"/>
      <c r="J26" s="120"/>
      <c r="K26" s="121"/>
      <c r="L26" s="121"/>
      <c r="M26" s="120"/>
      <c r="N26" s="120"/>
      <c r="O26" s="120"/>
    </row>
    <row r="27" spans="1:21" s="31" customFormat="1" ht="12.6" customHeight="1" x14ac:dyDescent="0.3">
      <c r="A27" s="419"/>
      <c r="B27" s="425" t="s">
        <v>45</v>
      </c>
      <c r="C27" s="420" t="s">
        <v>295</v>
      </c>
      <c r="D27" s="421" t="s">
        <v>294</v>
      </c>
      <c r="E27" s="421" t="s">
        <v>293</v>
      </c>
      <c r="F27" s="421" t="s">
        <v>292</v>
      </c>
      <c r="G27" s="421" t="s">
        <v>291</v>
      </c>
      <c r="H27" s="422" t="s">
        <v>2307</v>
      </c>
      <c r="I27" s="79"/>
      <c r="J27" s="120"/>
      <c r="K27" s="121"/>
      <c r="L27" s="121"/>
      <c r="M27" s="120"/>
      <c r="N27" s="120"/>
      <c r="O27" s="120"/>
    </row>
    <row r="28" spans="1:21" s="31" customFormat="1" ht="12.6" customHeight="1" x14ac:dyDescent="0.3">
      <c r="A28" s="426"/>
      <c r="B28" s="427" t="s">
        <v>44</v>
      </c>
      <c r="C28" s="428" t="s">
        <v>290</v>
      </c>
      <c r="D28" s="429" t="s">
        <v>289</v>
      </c>
      <c r="E28" s="429" t="s">
        <v>288</v>
      </c>
      <c r="F28" s="429" t="s">
        <v>287</v>
      </c>
      <c r="G28" s="429" t="s">
        <v>286</v>
      </c>
      <c r="H28" s="430" t="s">
        <v>2308</v>
      </c>
      <c r="I28" s="79"/>
      <c r="J28" s="120"/>
      <c r="K28" s="121"/>
      <c r="L28" s="121"/>
      <c r="M28" s="120"/>
      <c r="N28" s="120"/>
      <c r="O28" s="120"/>
    </row>
    <row r="29" spans="1:21" s="30" customFormat="1" ht="12.6" customHeight="1" x14ac:dyDescent="0.3">
      <c r="A29" s="112" t="s">
        <v>24</v>
      </c>
      <c r="B29" s="38" t="s">
        <v>16</v>
      </c>
      <c r="C29" s="110" t="s">
        <v>285</v>
      </c>
      <c r="D29" s="109" t="s">
        <v>284</v>
      </c>
      <c r="E29" s="109" t="s">
        <v>283</v>
      </c>
      <c r="F29" s="109" t="s">
        <v>282</v>
      </c>
      <c r="G29" s="109" t="s">
        <v>281</v>
      </c>
      <c r="H29" s="108" t="s">
        <v>2309</v>
      </c>
      <c r="I29" s="107"/>
      <c r="J29" s="105"/>
      <c r="K29" s="106"/>
      <c r="L29" s="106"/>
      <c r="M29" s="105"/>
      <c r="N29" s="105"/>
      <c r="O29" s="105"/>
      <c r="P29" s="31"/>
      <c r="Q29" s="31"/>
      <c r="R29" s="31"/>
      <c r="S29" s="31"/>
      <c r="T29" s="31"/>
      <c r="U29" s="31"/>
    </row>
    <row r="30" spans="1:21" s="30" customFormat="1" ht="12.6" customHeight="1" x14ac:dyDescent="0.3">
      <c r="A30" s="112"/>
      <c r="B30" s="38" t="s">
        <v>15</v>
      </c>
      <c r="C30" s="110" t="s">
        <v>280</v>
      </c>
      <c r="D30" s="109" t="s">
        <v>279</v>
      </c>
      <c r="E30" s="109" t="s">
        <v>278</v>
      </c>
      <c r="F30" s="109" t="s">
        <v>277</v>
      </c>
      <c r="G30" s="109" t="s">
        <v>276</v>
      </c>
      <c r="H30" s="108" t="s">
        <v>2310</v>
      </c>
      <c r="I30" s="107"/>
      <c r="J30" s="105"/>
      <c r="K30" s="106"/>
      <c r="L30" s="106"/>
      <c r="M30" s="105"/>
      <c r="N30" s="105"/>
      <c r="O30" s="105"/>
      <c r="P30" s="31"/>
      <c r="Q30" s="31"/>
      <c r="R30" s="31"/>
      <c r="S30" s="31"/>
      <c r="T30" s="31"/>
      <c r="U30" s="31"/>
    </row>
    <row r="31" spans="1:21" s="30" customFormat="1" ht="12.6" customHeight="1" x14ac:dyDescent="0.3">
      <c r="A31" s="112"/>
      <c r="B31" s="114" t="s">
        <v>13</v>
      </c>
      <c r="C31" s="110" t="s">
        <v>275</v>
      </c>
      <c r="D31" s="109" t="s">
        <v>274</v>
      </c>
      <c r="E31" s="109" t="s">
        <v>273</v>
      </c>
      <c r="F31" s="109" t="s">
        <v>272</v>
      </c>
      <c r="G31" s="109" t="s">
        <v>271</v>
      </c>
      <c r="H31" s="108" t="s">
        <v>2311</v>
      </c>
      <c r="I31" s="107"/>
      <c r="J31" s="105"/>
      <c r="K31" s="106"/>
      <c r="L31" s="106"/>
      <c r="M31" s="105"/>
      <c r="N31" s="105"/>
      <c r="O31" s="105"/>
      <c r="P31" s="31"/>
      <c r="Q31" s="31"/>
      <c r="R31" s="31"/>
      <c r="S31" s="31"/>
      <c r="T31" s="31"/>
      <c r="U31" s="31"/>
    </row>
    <row r="32" spans="1:21" s="30" customFormat="1" ht="12.6" customHeight="1" x14ac:dyDescent="0.3">
      <c r="A32" s="112"/>
      <c r="B32" s="111" t="s">
        <v>45</v>
      </c>
      <c r="C32" s="110" t="s">
        <v>270</v>
      </c>
      <c r="D32" s="109" t="s">
        <v>269</v>
      </c>
      <c r="E32" s="109" t="s">
        <v>268</v>
      </c>
      <c r="F32" s="109" t="s">
        <v>267</v>
      </c>
      <c r="G32" s="109" t="s">
        <v>266</v>
      </c>
      <c r="H32" s="108" t="s">
        <v>2312</v>
      </c>
      <c r="I32" s="107"/>
      <c r="J32" s="105"/>
      <c r="K32" s="106"/>
      <c r="L32" s="106"/>
      <c r="M32" s="105"/>
      <c r="N32" s="105"/>
      <c r="O32" s="105"/>
      <c r="P32" s="31"/>
      <c r="Q32" s="31"/>
      <c r="R32" s="31"/>
      <c r="S32" s="31"/>
      <c r="T32" s="31"/>
      <c r="U32" s="31"/>
    </row>
    <row r="33" spans="1:21" s="30" customFormat="1" ht="12.6" customHeight="1" x14ac:dyDescent="0.3">
      <c r="A33" s="112"/>
      <c r="B33" s="111" t="s">
        <v>44</v>
      </c>
      <c r="C33" s="110" t="s">
        <v>265</v>
      </c>
      <c r="D33" s="109" t="s">
        <v>264</v>
      </c>
      <c r="E33" s="109" t="s">
        <v>263</v>
      </c>
      <c r="F33" s="109" t="s">
        <v>262</v>
      </c>
      <c r="G33" s="109" t="s">
        <v>261</v>
      </c>
      <c r="H33" s="108" t="s">
        <v>2313</v>
      </c>
      <c r="I33" s="107"/>
      <c r="J33" s="105"/>
      <c r="K33" s="106"/>
      <c r="L33" s="106"/>
      <c r="M33" s="105"/>
      <c r="N33" s="105"/>
      <c r="O33" s="105"/>
      <c r="P33" s="31"/>
      <c r="Q33" s="31"/>
      <c r="R33" s="31"/>
      <c r="S33" s="31"/>
      <c r="T33" s="31"/>
      <c r="U33" s="31"/>
    </row>
    <row r="34" spans="1:21" s="30" customFormat="1" ht="12.6" customHeight="1" x14ac:dyDescent="0.3">
      <c r="A34" s="119" t="s">
        <v>23</v>
      </c>
      <c r="B34" s="118" t="s">
        <v>16</v>
      </c>
      <c r="C34" s="117" t="s">
        <v>260</v>
      </c>
      <c r="D34" s="116" t="s">
        <v>259</v>
      </c>
      <c r="E34" s="116" t="s">
        <v>258</v>
      </c>
      <c r="F34" s="116" t="s">
        <v>257</v>
      </c>
      <c r="G34" s="116" t="s">
        <v>256</v>
      </c>
      <c r="H34" s="115" t="s">
        <v>2314</v>
      </c>
      <c r="I34" s="107"/>
      <c r="J34" s="105"/>
      <c r="K34" s="106"/>
      <c r="L34" s="106"/>
      <c r="M34" s="105"/>
      <c r="N34" s="105"/>
      <c r="O34" s="105"/>
      <c r="P34" s="31"/>
      <c r="Q34" s="31"/>
      <c r="R34" s="31"/>
      <c r="S34" s="31"/>
      <c r="T34" s="31"/>
      <c r="U34" s="31"/>
    </row>
    <row r="35" spans="1:21" s="30" customFormat="1" ht="12.6" customHeight="1" x14ac:dyDescent="0.3">
      <c r="A35" s="112"/>
      <c r="B35" s="38" t="s">
        <v>15</v>
      </c>
      <c r="C35" s="110" t="s">
        <v>255</v>
      </c>
      <c r="D35" s="109" t="s">
        <v>254</v>
      </c>
      <c r="E35" s="109" t="s">
        <v>253</v>
      </c>
      <c r="F35" s="109" t="s">
        <v>252</v>
      </c>
      <c r="G35" s="109" t="s">
        <v>251</v>
      </c>
      <c r="H35" s="108" t="s">
        <v>2315</v>
      </c>
      <c r="I35" s="107"/>
      <c r="J35" s="105"/>
      <c r="K35" s="106"/>
      <c r="L35" s="106"/>
      <c r="M35" s="105"/>
      <c r="N35" s="105"/>
      <c r="O35" s="105"/>
      <c r="P35" s="31"/>
      <c r="Q35" s="31"/>
      <c r="R35" s="31"/>
      <c r="S35" s="31"/>
      <c r="T35" s="31"/>
      <c r="U35" s="31"/>
    </row>
    <row r="36" spans="1:21" s="30" customFormat="1" ht="12.6" customHeight="1" x14ac:dyDescent="0.3">
      <c r="A36" s="112"/>
      <c r="B36" s="114" t="s">
        <v>13</v>
      </c>
      <c r="C36" s="110" t="s">
        <v>250</v>
      </c>
      <c r="D36" s="109" t="s">
        <v>249</v>
      </c>
      <c r="E36" s="109" t="s">
        <v>248</v>
      </c>
      <c r="F36" s="109" t="s">
        <v>247</v>
      </c>
      <c r="G36" s="109" t="s">
        <v>246</v>
      </c>
      <c r="H36" s="108" t="s">
        <v>2316</v>
      </c>
      <c r="I36" s="107"/>
      <c r="J36" s="105"/>
      <c r="K36" s="106"/>
      <c r="L36" s="106"/>
      <c r="M36" s="105"/>
      <c r="N36" s="105"/>
      <c r="O36" s="105"/>
      <c r="P36" s="31"/>
      <c r="Q36" s="31"/>
      <c r="R36" s="31"/>
      <c r="S36" s="31"/>
      <c r="T36" s="31"/>
      <c r="U36" s="31"/>
    </row>
    <row r="37" spans="1:21" s="30" customFormat="1" ht="12.6" customHeight="1" x14ac:dyDescent="0.3">
      <c r="A37" s="112"/>
      <c r="B37" s="111" t="s">
        <v>45</v>
      </c>
      <c r="C37" s="110" t="s">
        <v>245</v>
      </c>
      <c r="D37" s="109" t="s">
        <v>244</v>
      </c>
      <c r="E37" s="109" t="s">
        <v>243</v>
      </c>
      <c r="F37" s="109" t="s">
        <v>242</v>
      </c>
      <c r="G37" s="109" t="s">
        <v>241</v>
      </c>
      <c r="H37" s="108" t="s">
        <v>2317</v>
      </c>
      <c r="I37" s="107"/>
      <c r="J37" s="105"/>
      <c r="K37" s="106"/>
      <c r="L37" s="106"/>
      <c r="M37" s="105"/>
      <c r="N37" s="105"/>
      <c r="O37" s="105"/>
      <c r="P37" s="31"/>
      <c r="Q37" s="31"/>
      <c r="R37" s="31"/>
      <c r="S37" s="31"/>
      <c r="T37" s="31"/>
      <c r="U37" s="31"/>
    </row>
    <row r="38" spans="1:21" s="30" customFormat="1" ht="12.6" customHeight="1" x14ac:dyDescent="0.3">
      <c r="A38" s="112"/>
      <c r="B38" s="111" t="s">
        <v>44</v>
      </c>
      <c r="C38" s="110" t="s">
        <v>240</v>
      </c>
      <c r="D38" s="109" t="s">
        <v>239</v>
      </c>
      <c r="E38" s="109" t="s">
        <v>238</v>
      </c>
      <c r="F38" s="109" t="s">
        <v>237</v>
      </c>
      <c r="G38" s="109" t="s">
        <v>236</v>
      </c>
      <c r="H38" s="108" t="s">
        <v>2318</v>
      </c>
      <c r="I38" s="107"/>
      <c r="J38" s="105"/>
      <c r="K38" s="106"/>
      <c r="L38" s="106"/>
      <c r="M38" s="105"/>
      <c r="N38" s="105"/>
      <c r="O38" s="105"/>
      <c r="P38" s="31"/>
      <c r="Q38" s="31"/>
      <c r="R38" s="31"/>
      <c r="S38" s="31"/>
      <c r="T38" s="31"/>
      <c r="U38" s="31"/>
    </row>
    <row r="39" spans="1:21" s="30" customFormat="1" ht="12.6" customHeight="1" x14ac:dyDescent="0.3">
      <c r="A39" s="119" t="s">
        <v>22</v>
      </c>
      <c r="B39" s="118" t="s">
        <v>16</v>
      </c>
      <c r="C39" s="117" t="s">
        <v>235</v>
      </c>
      <c r="D39" s="116" t="s">
        <v>234</v>
      </c>
      <c r="E39" s="116" t="s">
        <v>233</v>
      </c>
      <c r="F39" s="116" t="s">
        <v>232</v>
      </c>
      <c r="G39" s="116" t="s">
        <v>231</v>
      </c>
      <c r="H39" s="115" t="s">
        <v>2319</v>
      </c>
      <c r="I39" s="107"/>
      <c r="J39" s="105"/>
      <c r="K39" s="106"/>
      <c r="L39" s="106"/>
      <c r="M39" s="105"/>
      <c r="N39" s="105"/>
      <c r="O39" s="105"/>
      <c r="P39" s="31"/>
      <c r="Q39" s="31"/>
      <c r="R39" s="31"/>
      <c r="S39" s="31"/>
      <c r="T39" s="31"/>
      <c r="U39" s="31"/>
    </row>
    <row r="40" spans="1:21" s="30" customFormat="1" ht="12.6" customHeight="1" x14ac:dyDescent="0.3">
      <c r="A40" s="112"/>
      <c r="B40" s="38" t="s">
        <v>15</v>
      </c>
      <c r="C40" s="110" t="s">
        <v>230</v>
      </c>
      <c r="D40" s="109" t="s">
        <v>229</v>
      </c>
      <c r="E40" s="109" t="s">
        <v>228</v>
      </c>
      <c r="F40" s="109" t="s">
        <v>227</v>
      </c>
      <c r="G40" s="109" t="s">
        <v>226</v>
      </c>
      <c r="H40" s="108" t="s">
        <v>2320</v>
      </c>
      <c r="I40" s="107"/>
      <c r="J40" s="105"/>
      <c r="K40" s="106"/>
      <c r="L40" s="106"/>
      <c r="M40" s="105"/>
      <c r="N40" s="105"/>
      <c r="O40" s="105"/>
      <c r="P40" s="31"/>
      <c r="Q40" s="31"/>
      <c r="R40" s="31"/>
      <c r="S40" s="31"/>
      <c r="T40" s="31"/>
      <c r="U40" s="31"/>
    </row>
    <row r="41" spans="1:21" s="30" customFormat="1" ht="12.6" customHeight="1" x14ac:dyDescent="0.3">
      <c r="A41" s="112"/>
      <c r="B41" s="114" t="s">
        <v>13</v>
      </c>
      <c r="C41" s="110" t="s">
        <v>225</v>
      </c>
      <c r="D41" s="109" t="s">
        <v>224</v>
      </c>
      <c r="E41" s="109" t="s">
        <v>223</v>
      </c>
      <c r="F41" s="109" t="s">
        <v>222</v>
      </c>
      <c r="G41" s="109" t="s">
        <v>221</v>
      </c>
      <c r="H41" s="108" t="s">
        <v>2321</v>
      </c>
      <c r="I41" s="107"/>
      <c r="J41" s="105"/>
      <c r="K41" s="106"/>
      <c r="L41" s="106"/>
      <c r="M41" s="105"/>
      <c r="N41" s="105"/>
      <c r="O41" s="105"/>
      <c r="P41" s="31"/>
      <c r="Q41" s="31"/>
      <c r="R41" s="31"/>
      <c r="S41" s="31"/>
      <c r="T41" s="31"/>
      <c r="U41" s="31"/>
    </row>
    <row r="42" spans="1:21" s="30" customFormat="1" ht="12.6" customHeight="1" x14ac:dyDescent="0.3">
      <c r="A42" s="112"/>
      <c r="B42" s="111" t="s">
        <v>45</v>
      </c>
      <c r="C42" s="110" t="s">
        <v>220</v>
      </c>
      <c r="D42" s="109" t="s">
        <v>219</v>
      </c>
      <c r="E42" s="109" t="s">
        <v>218</v>
      </c>
      <c r="F42" s="109" t="s">
        <v>217</v>
      </c>
      <c r="G42" s="109" t="s">
        <v>216</v>
      </c>
      <c r="H42" s="108" t="s">
        <v>2322</v>
      </c>
      <c r="I42" s="107"/>
      <c r="J42" s="105"/>
      <c r="K42" s="106"/>
      <c r="L42" s="106"/>
      <c r="M42" s="105"/>
      <c r="N42" s="105"/>
      <c r="O42" s="105"/>
      <c r="P42" s="31"/>
      <c r="Q42" s="31"/>
      <c r="R42" s="31"/>
      <c r="S42" s="31"/>
      <c r="T42" s="31"/>
      <c r="U42" s="31"/>
    </row>
    <row r="43" spans="1:21" s="30" customFormat="1" ht="12.6" customHeight="1" x14ac:dyDescent="0.3">
      <c r="A43" s="112"/>
      <c r="B43" s="111" t="s">
        <v>44</v>
      </c>
      <c r="C43" s="110" t="s">
        <v>215</v>
      </c>
      <c r="D43" s="109" t="s">
        <v>214</v>
      </c>
      <c r="E43" s="109" t="s">
        <v>213</v>
      </c>
      <c r="F43" s="109" t="s">
        <v>212</v>
      </c>
      <c r="G43" s="109" t="s">
        <v>211</v>
      </c>
      <c r="H43" s="108" t="s">
        <v>2323</v>
      </c>
      <c r="I43" s="107"/>
      <c r="J43" s="105"/>
      <c r="K43" s="106"/>
      <c r="L43" s="106"/>
      <c r="M43" s="105"/>
      <c r="N43" s="105"/>
      <c r="O43" s="105"/>
      <c r="P43" s="31"/>
      <c r="Q43" s="31"/>
      <c r="R43" s="31"/>
      <c r="S43" s="31"/>
      <c r="T43" s="31"/>
      <c r="U43" s="31"/>
    </row>
    <row r="44" spans="1:21" s="31" customFormat="1" ht="12.6" customHeight="1" x14ac:dyDescent="0.3">
      <c r="A44" s="414" t="s">
        <v>21</v>
      </c>
      <c r="B44" s="415" t="s">
        <v>16</v>
      </c>
      <c r="C44" s="416" t="s">
        <v>210</v>
      </c>
      <c r="D44" s="417" t="s">
        <v>209</v>
      </c>
      <c r="E44" s="417" t="s">
        <v>208</v>
      </c>
      <c r="F44" s="417" t="s">
        <v>207</v>
      </c>
      <c r="G44" s="417" t="s">
        <v>206</v>
      </c>
      <c r="H44" s="418" t="s">
        <v>2324</v>
      </c>
      <c r="I44" s="79"/>
      <c r="J44" s="120"/>
      <c r="K44" s="121"/>
      <c r="L44" s="121"/>
      <c r="M44" s="120"/>
      <c r="N44" s="120"/>
      <c r="O44" s="120"/>
    </row>
    <row r="45" spans="1:21" s="31" customFormat="1" ht="12.6" customHeight="1" x14ac:dyDescent="0.3">
      <c r="A45" s="419"/>
      <c r="B45" s="392" t="s">
        <v>15</v>
      </c>
      <c r="C45" s="420" t="s">
        <v>205</v>
      </c>
      <c r="D45" s="421" t="s">
        <v>204</v>
      </c>
      <c r="E45" s="421" t="s">
        <v>203</v>
      </c>
      <c r="F45" s="421" t="s">
        <v>202</v>
      </c>
      <c r="G45" s="421" t="s">
        <v>201</v>
      </c>
      <c r="H45" s="422" t="s">
        <v>2325</v>
      </c>
      <c r="I45" s="79"/>
      <c r="J45" s="120"/>
      <c r="K45" s="121"/>
      <c r="L45" s="121"/>
      <c r="M45" s="120"/>
      <c r="N45" s="120"/>
      <c r="O45" s="120"/>
    </row>
    <row r="46" spans="1:21" s="31" customFormat="1" ht="12.6" customHeight="1" x14ac:dyDescent="0.3">
      <c r="A46" s="419"/>
      <c r="B46" s="424" t="s">
        <v>13</v>
      </c>
      <c r="C46" s="420" t="s">
        <v>200</v>
      </c>
      <c r="D46" s="421" t="s">
        <v>199</v>
      </c>
      <c r="E46" s="421" t="s">
        <v>198</v>
      </c>
      <c r="F46" s="421" t="s">
        <v>197</v>
      </c>
      <c r="G46" s="421" t="s">
        <v>196</v>
      </c>
      <c r="H46" s="422" t="s">
        <v>2326</v>
      </c>
      <c r="I46" s="79"/>
      <c r="J46" s="120"/>
      <c r="K46" s="121"/>
      <c r="L46" s="121"/>
      <c r="M46" s="120"/>
      <c r="N46" s="120"/>
      <c r="O46" s="120"/>
    </row>
    <row r="47" spans="1:21" s="31" customFormat="1" ht="12.6" customHeight="1" x14ac:dyDescent="0.3">
      <c r="A47" s="419"/>
      <c r="B47" s="425" t="s">
        <v>45</v>
      </c>
      <c r="C47" s="420" t="s">
        <v>195</v>
      </c>
      <c r="D47" s="421" t="s">
        <v>194</v>
      </c>
      <c r="E47" s="421" t="s">
        <v>193</v>
      </c>
      <c r="F47" s="421" t="s">
        <v>192</v>
      </c>
      <c r="G47" s="421" t="s">
        <v>191</v>
      </c>
      <c r="H47" s="422" t="s">
        <v>2327</v>
      </c>
      <c r="I47" s="79"/>
      <c r="J47" s="120"/>
      <c r="K47" s="121"/>
      <c r="L47" s="121"/>
      <c r="M47" s="120"/>
      <c r="N47" s="120"/>
      <c r="O47" s="120"/>
    </row>
    <row r="48" spans="1:21" s="31" customFormat="1" ht="12.6" customHeight="1" x14ac:dyDescent="0.3">
      <c r="A48" s="426"/>
      <c r="B48" s="427" t="s">
        <v>44</v>
      </c>
      <c r="C48" s="428" t="s">
        <v>190</v>
      </c>
      <c r="D48" s="429" t="s">
        <v>189</v>
      </c>
      <c r="E48" s="429" t="s">
        <v>188</v>
      </c>
      <c r="F48" s="429" t="s">
        <v>187</v>
      </c>
      <c r="G48" s="429" t="s">
        <v>186</v>
      </c>
      <c r="H48" s="430" t="s">
        <v>2328</v>
      </c>
      <c r="I48" s="79"/>
      <c r="J48" s="120"/>
      <c r="K48" s="121"/>
      <c r="L48" s="121"/>
      <c r="M48" s="120"/>
      <c r="N48" s="120"/>
      <c r="O48" s="120"/>
    </row>
    <row r="49" spans="1:21" s="30" customFormat="1" ht="12.6" customHeight="1" x14ac:dyDescent="0.3">
      <c r="A49" s="112" t="s">
        <v>20</v>
      </c>
      <c r="B49" s="38" t="s">
        <v>16</v>
      </c>
      <c r="C49" s="110" t="s">
        <v>185</v>
      </c>
      <c r="D49" s="109" t="s">
        <v>184</v>
      </c>
      <c r="E49" s="109" t="s">
        <v>183</v>
      </c>
      <c r="F49" s="109" t="s">
        <v>182</v>
      </c>
      <c r="G49" s="109" t="s">
        <v>181</v>
      </c>
      <c r="H49" s="108" t="s">
        <v>2329</v>
      </c>
      <c r="I49" s="107"/>
      <c r="J49" s="105"/>
      <c r="K49" s="106"/>
      <c r="L49" s="106"/>
      <c r="M49" s="105"/>
      <c r="N49" s="105"/>
      <c r="O49" s="105"/>
      <c r="P49" s="31"/>
      <c r="Q49" s="31"/>
      <c r="R49" s="31"/>
      <c r="S49" s="31"/>
      <c r="T49" s="31"/>
      <c r="U49" s="31"/>
    </row>
    <row r="50" spans="1:21" s="30" customFormat="1" ht="12.6" customHeight="1" x14ac:dyDescent="0.3">
      <c r="A50" s="112"/>
      <c r="B50" s="38" t="s">
        <v>15</v>
      </c>
      <c r="C50" s="110" t="s">
        <v>180</v>
      </c>
      <c r="D50" s="109" t="s">
        <v>179</v>
      </c>
      <c r="E50" s="109" t="s">
        <v>178</v>
      </c>
      <c r="F50" s="109" t="s">
        <v>177</v>
      </c>
      <c r="G50" s="109" t="s">
        <v>176</v>
      </c>
      <c r="H50" s="108" t="s">
        <v>2330</v>
      </c>
      <c r="I50" s="107"/>
      <c r="J50" s="105"/>
      <c r="K50" s="106"/>
      <c r="L50" s="106"/>
      <c r="M50" s="105"/>
      <c r="N50" s="105"/>
      <c r="O50" s="105"/>
      <c r="P50" s="31"/>
      <c r="Q50" s="31"/>
      <c r="R50" s="31"/>
      <c r="S50" s="31"/>
      <c r="T50" s="31"/>
      <c r="U50" s="31"/>
    </row>
    <row r="51" spans="1:21" s="30" customFormat="1" ht="12.6" customHeight="1" x14ac:dyDescent="0.3">
      <c r="A51" s="112"/>
      <c r="B51" s="114" t="s">
        <v>13</v>
      </c>
      <c r="C51" s="110" t="s">
        <v>175</v>
      </c>
      <c r="D51" s="109" t="s">
        <v>174</v>
      </c>
      <c r="E51" s="109" t="s">
        <v>173</v>
      </c>
      <c r="F51" s="109" t="s">
        <v>172</v>
      </c>
      <c r="G51" s="109" t="s">
        <v>171</v>
      </c>
      <c r="H51" s="108" t="s">
        <v>2331</v>
      </c>
      <c r="I51" s="107"/>
      <c r="J51" s="105"/>
      <c r="K51" s="106"/>
      <c r="L51" s="106"/>
      <c r="M51" s="105"/>
      <c r="N51" s="105"/>
      <c r="O51" s="105"/>
      <c r="P51" s="31"/>
      <c r="Q51" s="31"/>
      <c r="R51" s="31"/>
      <c r="S51" s="31"/>
      <c r="T51" s="31"/>
      <c r="U51" s="31"/>
    </row>
    <row r="52" spans="1:21" s="30" customFormat="1" ht="12.6" customHeight="1" x14ac:dyDescent="0.3">
      <c r="A52" s="112"/>
      <c r="B52" s="111" t="s">
        <v>45</v>
      </c>
      <c r="C52" s="110" t="s">
        <v>170</v>
      </c>
      <c r="D52" s="109" t="s">
        <v>169</v>
      </c>
      <c r="E52" s="109" t="s">
        <v>168</v>
      </c>
      <c r="F52" s="109" t="s">
        <v>167</v>
      </c>
      <c r="G52" s="109" t="s">
        <v>166</v>
      </c>
      <c r="H52" s="108" t="s">
        <v>2332</v>
      </c>
      <c r="I52" s="107"/>
      <c r="J52" s="105"/>
      <c r="K52" s="106"/>
      <c r="L52" s="106"/>
      <c r="M52" s="105"/>
      <c r="N52" s="105"/>
      <c r="O52" s="105"/>
      <c r="P52" s="31"/>
      <c r="Q52" s="31"/>
      <c r="R52" s="31"/>
      <c r="S52" s="31"/>
      <c r="T52" s="31"/>
      <c r="U52" s="31"/>
    </row>
    <row r="53" spans="1:21" s="30" customFormat="1" ht="12.6" customHeight="1" x14ac:dyDescent="0.3">
      <c r="A53" s="112"/>
      <c r="B53" s="111" t="s">
        <v>44</v>
      </c>
      <c r="C53" s="110" t="s">
        <v>165</v>
      </c>
      <c r="D53" s="109" t="s">
        <v>164</v>
      </c>
      <c r="E53" s="109" t="s">
        <v>163</v>
      </c>
      <c r="F53" s="109" t="s">
        <v>162</v>
      </c>
      <c r="G53" s="109" t="s">
        <v>161</v>
      </c>
      <c r="H53" s="108" t="s">
        <v>2333</v>
      </c>
      <c r="I53" s="107"/>
      <c r="J53" s="105"/>
      <c r="K53" s="106"/>
      <c r="L53" s="106"/>
      <c r="M53" s="105"/>
      <c r="N53" s="105"/>
      <c r="O53" s="105"/>
      <c r="P53" s="31"/>
      <c r="Q53" s="31"/>
      <c r="R53" s="31"/>
      <c r="S53" s="31"/>
      <c r="T53" s="31"/>
      <c r="U53" s="31"/>
    </row>
    <row r="54" spans="1:21" s="30" customFormat="1" ht="12.6" customHeight="1" x14ac:dyDescent="0.3">
      <c r="A54" s="119" t="s">
        <v>19</v>
      </c>
      <c r="B54" s="118" t="s">
        <v>16</v>
      </c>
      <c r="C54" s="117" t="s">
        <v>160</v>
      </c>
      <c r="D54" s="116" t="s">
        <v>159</v>
      </c>
      <c r="E54" s="116" t="s">
        <v>158</v>
      </c>
      <c r="F54" s="116" t="s">
        <v>157</v>
      </c>
      <c r="G54" s="116" t="s">
        <v>156</v>
      </c>
      <c r="H54" s="115" t="s">
        <v>2334</v>
      </c>
      <c r="I54" s="107"/>
      <c r="J54" s="105"/>
      <c r="K54" s="106"/>
      <c r="L54" s="106"/>
      <c r="M54" s="105"/>
      <c r="N54" s="105"/>
      <c r="O54" s="105"/>
      <c r="P54" s="31"/>
      <c r="Q54" s="31"/>
      <c r="R54" s="31"/>
      <c r="S54" s="31"/>
      <c r="T54" s="31"/>
      <c r="U54" s="31"/>
    </row>
    <row r="55" spans="1:21" s="30" customFormat="1" ht="12.6" customHeight="1" x14ac:dyDescent="0.3">
      <c r="A55" s="112"/>
      <c r="B55" s="38" t="s">
        <v>15</v>
      </c>
      <c r="C55" s="110" t="s">
        <v>155</v>
      </c>
      <c r="D55" s="109" t="s">
        <v>154</v>
      </c>
      <c r="E55" s="109" t="s">
        <v>153</v>
      </c>
      <c r="F55" s="109" t="s">
        <v>152</v>
      </c>
      <c r="G55" s="109" t="s">
        <v>151</v>
      </c>
      <c r="H55" s="108" t="s">
        <v>2335</v>
      </c>
      <c r="I55" s="107"/>
      <c r="J55" s="105"/>
      <c r="K55" s="106"/>
      <c r="L55" s="106"/>
      <c r="M55" s="105"/>
      <c r="N55" s="105"/>
      <c r="O55" s="105"/>
      <c r="P55" s="31"/>
      <c r="Q55" s="31"/>
      <c r="R55" s="31"/>
      <c r="S55" s="31"/>
      <c r="T55" s="31"/>
      <c r="U55" s="31"/>
    </row>
    <row r="56" spans="1:21" s="30" customFormat="1" ht="12.6" customHeight="1" x14ac:dyDescent="0.3">
      <c r="A56" s="112"/>
      <c r="B56" s="114" t="s">
        <v>13</v>
      </c>
      <c r="C56" s="110" t="s">
        <v>150</v>
      </c>
      <c r="D56" s="109" t="s">
        <v>149</v>
      </c>
      <c r="E56" s="109" t="s">
        <v>148</v>
      </c>
      <c r="F56" s="109" t="s">
        <v>147</v>
      </c>
      <c r="G56" s="109" t="s">
        <v>146</v>
      </c>
      <c r="H56" s="108" t="s">
        <v>2336</v>
      </c>
      <c r="I56" s="107"/>
      <c r="J56" s="105"/>
      <c r="K56" s="106"/>
      <c r="L56" s="106"/>
      <c r="M56" s="105"/>
      <c r="N56" s="105"/>
      <c r="O56" s="105"/>
      <c r="P56" s="31"/>
      <c r="Q56" s="31"/>
      <c r="R56" s="31"/>
      <c r="S56" s="31"/>
      <c r="T56" s="31"/>
      <c r="U56" s="31"/>
    </row>
    <row r="57" spans="1:21" s="30" customFormat="1" ht="12.6" customHeight="1" x14ac:dyDescent="0.3">
      <c r="A57" s="112"/>
      <c r="B57" s="111" t="s">
        <v>45</v>
      </c>
      <c r="C57" s="110" t="s">
        <v>145</v>
      </c>
      <c r="D57" s="109" t="s">
        <v>144</v>
      </c>
      <c r="E57" s="109" t="s">
        <v>143</v>
      </c>
      <c r="F57" s="109" t="s">
        <v>142</v>
      </c>
      <c r="G57" s="109" t="s">
        <v>141</v>
      </c>
      <c r="H57" s="108" t="s">
        <v>2337</v>
      </c>
      <c r="I57" s="107"/>
      <c r="J57" s="105"/>
      <c r="K57" s="106"/>
      <c r="L57" s="106"/>
      <c r="M57" s="105"/>
      <c r="N57" s="105"/>
      <c r="O57" s="105"/>
      <c r="P57" s="31"/>
      <c r="Q57" s="31"/>
      <c r="R57" s="31"/>
      <c r="S57" s="31"/>
      <c r="T57" s="31"/>
      <c r="U57" s="31"/>
    </row>
    <row r="58" spans="1:21" s="30" customFormat="1" ht="12.6" customHeight="1" x14ac:dyDescent="0.3">
      <c r="A58" s="112"/>
      <c r="B58" s="111" t="s">
        <v>44</v>
      </c>
      <c r="C58" s="110" t="s">
        <v>140</v>
      </c>
      <c r="D58" s="109" t="s">
        <v>139</v>
      </c>
      <c r="E58" s="109" t="s">
        <v>138</v>
      </c>
      <c r="F58" s="109" t="s">
        <v>137</v>
      </c>
      <c r="G58" s="109" t="s">
        <v>136</v>
      </c>
      <c r="H58" s="108" t="s">
        <v>2338</v>
      </c>
      <c r="I58" s="107"/>
      <c r="J58" s="105"/>
      <c r="K58" s="106"/>
      <c r="L58" s="106"/>
      <c r="M58" s="105"/>
      <c r="N58" s="105"/>
      <c r="O58" s="105"/>
      <c r="P58" s="31"/>
      <c r="Q58" s="31"/>
      <c r="R58" s="31"/>
      <c r="S58" s="31"/>
      <c r="T58" s="31"/>
      <c r="U58" s="31"/>
    </row>
    <row r="59" spans="1:21" s="31" customFormat="1" ht="12.6" customHeight="1" x14ac:dyDescent="0.3">
      <c r="A59" s="414" t="s">
        <v>18</v>
      </c>
      <c r="B59" s="415" t="s">
        <v>16</v>
      </c>
      <c r="C59" s="416" t="s">
        <v>135</v>
      </c>
      <c r="D59" s="417" t="s">
        <v>134</v>
      </c>
      <c r="E59" s="417" t="s">
        <v>133</v>
      </c>
      <c r="F59" s="417" t="s">
        <v>132</v>
      </c>
      <c r="G59" s="417" t="s">
        <v>131</v>
      </c>
      <c r="H59" s="418" t="s">
        <v>2339</v>
      </c>
      <c r="I59" s="79"/>
      <c r="J59" s="120"/>
      <c r="K59" s="121"/>
      <c r="L59" s="121"/>
      <c r="M59" s="120"/>
      <c r="N59" s="120"/>
      <c r="O59" s="120"/>
    </row>
    <row r="60" spans="1:21" s="31" customFormat="1" ht="12.6" customHeight="1" x14ac:dyDescent="0.3">
      <c r="A60" s="419"/>
      <c r="B60" s="392" t="s">
        <v>15</v>
      </c>
      <c r="C60" s="420" t="s">
        <v>130</v>
      </c>
      <c r="D60" s="421" t="s">
        <v>129</v>
      </c>
      <c r="E60" s="421" t="s">
        <v>128</v>
      </c>
      <c r="F60" s="421" t="s">
        <v>127</v>
      </c>
      <c r="G60" s="421" t="s">
        <v>126</v>
      </c>
      <c r="H60" s="422" t="s">
        <v>2340</v>
      </c>
      <c r="I60" s="79"/>
      <c r="J60" s="120"/>
      <c r="K60" s="121"/>
      <c r="L60" s="121"/>
      <c r="M60" s="120"/>
      <c r="N60" s="120"/>
      <c r="O60" s="120"/>
    </row>
    <row r="61" spans="1:21" s="31" customFormat="1" ht="12.6" customHeight="1" x14ac:dyDescent="0.3">
      <c r="A61" s="419"/>
      <c r="B61" s="424" t="s">
        <v>13</v>
      </c>
      <c r="C61" s="420" t="s">
        <v>125</v>
      </c>
      <c r="D61" s="421" t="s">
        <v>124</v>
      </c>
      <c r="E61" s="421" t="s">
        <v>123</v>
      </c>
      <c r="F61" s="421" t="s">
        <v>122</v>
      </c>
      <c r="G61" s="421" t="s">
        <v>121</v>
      </c>
      <c r="H61" s="422" t="s">
        <v>2341</v>
      </c>
      <c r="I61" s="79"/>
      <c r="J61" s="120"/>
      <c r="K61" s="121"/>
      <c r="L61" s="121"/>
      <c r="M61" s="120"/>
      <c r="N61" s="120"/>
      <c r="O61" s="120"/>
    </row>
    <row r="62" spans="1:21" s="31" customFormat="1" ht="12.6" customHeight="1" x14ac:dyDescent="0.3">
      <c r="A62" s="419"/>
      <c r="B62" s="425" t="s">
        <v>45</v>
      </c>
      <c r="C62" s="420" t="s">
        <v>120</v>
      </c>
      <c r="D62" s="421" t="s">
        <v>119</v>
      </c>
      <c r="E62" s="421" t="s">
        <v>118</v>
      </c>
      <c r="F62" s="421" t="s">
        <v>117</v>
      </c>
      <c r="G62" s="421" t="s">
        <v>116</v>
      </c>
      <c r="H62" s="422" t="s">
        <v>2342</v>
      </c>
      <c r="I62" s="79"/>
      <c r="J62" s="120"/>
      <c r="K62" s="121"/>
      <c r="L62" s="121"/>
      <c r="M62" s="120"/>
      <c r="N62" s="120"/>
      <c r="O62" s="120"/>
    </row>
    <row r="63" spans="1:21" s="31" customFormat="1" ht="12.6" customHeight="1" x14ac:dyDescent="0.3">
      <c r="A63" s="426"/>
      <c r="B63" s="427" t="s">
        <v>44</v>
      </c>
      <c r="C63" s="428" t="s">
        <v>115</v>
      </c>
      <c r="D63" s="429" t="s">
        <v>114</v>
      </c>
      <c r="E63" s="429" t="s">
        <v>113</v>
      </c>
      <c r="F63" s="429" t="s">
        <v>112</v>
      </c>
      <c r="G63" s="429" t="s">
        <v>111</v>
      </c>
      <c r="H63" s="430" t="s">
        <v>2343</v>
      </c>
      <c r="I63" s="79"/>
      <c r="J63" s="120"/>
      <c r="K63" s="121"/>
      <c r="L63" s="121"/>
      <c r="M63" s="120"/>
      <c r="N63" s="120"/>
      <c r="O63" s="120"/>
    </row>
    <row r="64" spans="1:21" s="30" customFormat="1" ht="12.6" customHeight="1" x14ac:dyDescent="0.3">
      <c r="A64" s="112" t="s">
        <v>17</v>
      </c>
      <c r="B64" s="38" t="s">
        <v>16</v>
      </c>
      <c r="C64" s="110" t="s">
        <v>110</v>
      </c>
      <c r="D64" s="109" t="s">
        <v>109</v>
      </c>
      <c r="E64" s="109" t="s">
        <v>108</v>
      </c>
      <c r="F64" s="109" t="s">
        <v>107</v>
      </c>
      <c r="G64" s="109" t="s">
        <v>106</v>
      </c>
      <c r="H64" s="108" t="s">
        <v>2344</v>
      </c>
      <c r="I64" s="107"/>
      <c r="J64" s="105"/>
      <c r="K64" s="106"/>
      <c r="L64" s="106"/>
      <c r="M64" s="105"/>
      <c r="N64" s="105"/>
      <c r="O64" s="105"/>
      <c r="P64" s="31"/>
      <c r="Q64" s="31"/>
      <c r="R64" s="31"/>
      <c r="S64" s="31"/>
      <c r="T64" s="31"/>
      <c r="U64" s="31"/>
    </row>
    <row r="65" spans="1:21" s="30" customFormat="1" ht="12.6" customHeight="1" x14ac:dyDescent="0.3">
      <c r="A65" s="112"/>
      <c r="B65" s="38" t="s">
        <v>15</v>
      </c>
      <c r="C65" s="110" t="s">
        <v>105</v>
      </c>
      <c r="D65" s="109" t="s">
        <v>104</v>
      </c>
      <c r="E65" s="109" t="s">
        <v>103</v>
      </c>
      <c r="F65" s="109" t="s">
        <v>102</v>
      </c>
      <c r="G65" s="109" t="s">
        <v>101</v>
      </c>
      <c r="H65" s="108" t="s">
        <v>2345</v>
      </c>
      <c r="I65" s="107"/>
      <c r="J65" s="105"/>
      <c r="K65" s="106"/>
      <c r="L65" s="106"/>
      <c r="M65" s="105"/>
      <c r="N65" s="105"/>
      <c r="O65" s="105"/>
      <c r="P65" s="31"/>
      <c r="Q65" s="31"/>
      <c r="R65" s="31"/>
      <c r="S65" s="31"/>
      <c r="T65" s="31"/>
      <c r="U65" s="31"/>
    </row>
    <row r="66" spans="1:21" s="30" customFormat="1" ht="12.6" customHeight="1" x14ac:dyDescent="0.3">
      <c r="A66" s="112"/>
      <c r="B66" s="114" t="s">
        <v>13</v>
      </c>
      <c r="C66" s="110" t="s">
        <v>100</v>
      </c>
      <c r="D66" s="109" t="s">
        <v>99</v>
      </c>
      <c r="E66" s="109" t="s">
        <v>98</v>
      </c>
      <c r="F66" s="109" t="s">
        <v>97</v>
      </c>
      <c r="G66" s="109" t="s">
        <v>96</v>
      </c>
      <c r="H66" s="108" t="s">
        <v>2346</v>
      </c>
      <c r="I66" s="107"/>
      <c r="J66" s="105"/>
      <c r="K66" s="106"/>
      <c r="L66" s="106"/>
      <c r="M66" s="105"/>
      <c r="N66" s="105"/>
      <c r="O66" s="105"/>
      <c r="P66" s="31"/>
      <c r="Q66" s="31"/>
      <c r="R66" s="31"/>
      <c r="S66" s="31"/>
      <c r="T66" s="31"/>
      <c r="U66" s="31"/>
    </row>
    <row r="67" spans="1:21" s="30" customFormat="1" ht="12.6" customHeight="1" x14ac:dyDescent="0.3">
      <c r="A67" s="112"/>
      <c r="B67" s="111" t="s">
        <v>45</v>
      </c>
      <c r="C67" s="110" t="s">
        <v>95</v>
      </c>
      <c r="D67" s="109" t="s">
        <v>94</v>
      </c>
      <c r="E67" s="109" t="s">
        <v>93</v>
      </c>
      <c r="F67" s="109" t="s">
        <v>92</v>
      </c>
      <c r="G67" s="109" t="s">
        <v>91</v>
      </c>
      <c r="H67" s="108" t="s">
        <v>2347</v>
      </c>
      <c r="I67" s="107"/>
      <c r="J67" s="105"/>
      <c r="K67" s="106"/>
      <c r="L67" s="106"/>
      <c r="M67" s="105"/>
      <c r="N67" s="105"/>
      <c r="O67" s="105"/>
      <c r="P67" s="31"/>
      <c r="Q67" s="31"/>
      <c r="R67" s="31"/>
      <c r="S67" s="31"/>
      <c r="T67" s="31"/>
      <c r="U67" s="31"/>
    </row>
    <row r="68" spans="1:21" s="30" customFormat="1" ht="12.6" customHeight="1" x14ac:dyDescent="0.3">
      <c r="A68" s="112"/>
      <c r="B68" s="111" t="s">
        <v>44</v>
      </c>
      <c r="C68" s="110" t="s">
        <v>90</v>
      </c>
      <c r="D68" s="109" t="s">
        <v>89</v>
      </c>
      <c r="E68" s="109" t="s">
        <v>88</v>
      </c>
      <c r="F68" s="109" t="s">
        <v>87</v>
      </c>
      <c r="G68" s="109" t="s">
        <v>86</v>
      </c>
      <c r="H68" s="108" t="s">
        <v>2348</v>
      </c>
      <c r="I68" s="107"/>
      <c r="J68" s="105"/>
      <c r="K68" s="106"/>
      <c r="L68" s="106"/>
      <c r="M68" s="105"/>
      <c r="N68" s="105"/>
      <c r="O68" s="105"/>
      <c r="P68" s="31"/>
      <c r="Q68" s="31"/>
      <c r="R68" s="31"/>
      <c r="S68" s="31"/>
      <c r="T68" s="31"/>
      <c r="U68" s="31"/>
    </row>
    <row r="69" spans="1:21" s="30" customFormat="1" ht="12.6" customHeight="1" x14ac:dyDescent="0.3">
      <c r="A69" s="119" t="s">
        <v>14</v>
      </c>
      <c r="B69" s="118" t="s">
        <v>16</v>
      </c>
      <c r="C69" s="117" t="s">
        <v>85</v>
      </c>
      <c r="D69" s="116" t="s">
        <v>84</v>
      </c>
      <c r="E69" s="116" t="s">
        <v>83</v>
      </c>
      <c r="F69" s="116" t="s">
        <v>82</v>
      </c>
      <c r="G69" s="116" t="s">
        <v>81</v>
      </c>
      <c r="H69" s="115" t="s">
        <v>2349</v>
      </c>
      <c r="I69" s="107"/>
      <c r="J69" s="105"/>
      <c r="K69" s="106"/>
      <c r="L69" s="106"/>
      <c r="M69" s="105"/>
      <c r="N69" s="105"/>
      <c r="O69" s="105"/>
      <c r="P69" s="31"/>
      <c r="Q69" s="31"/>
      <c r="R69" s="31"/>
      <c r="S69" s="31"/>
      <c r="T69" s="31"/>
      <c r="U69" s="31"/>
    </row>
    <row r="70" spans="1:21" s="30" customFormat="1" ht="12.6" customHeight="1" x14ac:dyDescent="0.3">
      <c r="A70" s="112"/>
      <c r="B70" s="38" t="s">
        <v>15</v>
      </c>
      <c r="C70" s="110" t="s">
        <v>80</v>
      </c>
      <c r="D70" s="109" t="s">
        <v>79</v>
      </c>
      <c r="E70" s="109" t="s">
        <v>78</v>
      </c>
      <c r="F70" s="109" t="s">
        <v>77</v>
      </c>
      <c r="G70" s="109" t="s">
        <v>76</v>
      </c>
      <c r="H70" s="108" t="s">
        <v>2350</v>
      </c>
      <c r="I70" s="107"/>
      <c r="J70" s="105"/>
      <c r="K70" s="106"/>
      <c r="L70" s="106"/>
      <c r="M70" s="105"/>
      <c r="N70" s="105"/>
      <c r="O70" s="105"/>
      <c r="P70" s="31"/>
      <c r="Q70" s="31"/>
      <c r="R70" s="31"/>
      <c r="S70" s="31"/>
      <c r="T70" s="31"/>
      <c r="U70" s="31"/>
    </row>
    <row r="71" spans="1:21" s="30" customFormat="1" ht="12.6" customHeight="1" x14ac:dyDescent="0.3">
      <c r="A71" s="112"/>
      <c r="B71" s="114" t="s">
        <v>13</v>
      </c>
      <c r="C71" s="110" t="s">
        <v>75</v>
      </c>
      <c r="D71" s="109" t="s">
        <v>74</v>
      </c>
      <c r="E71" s="109" t="s">
        <v>73</v>
      </c>
      <c r="F71" s="109" t="s">
        <v>72</v>
      </c>
      <c r="G71" s="109" t="s">
        <v>71</v>
      </c>
      <c r="H71" s="108" t="s">
        <v>2351</v>
      </c>
      <c r="I71" s="107"/>
      <c r="J71" s="105"/>
      <c r="K71" s="106"/>
      <c r="L71" s="106"/>
      <c r="M71" s="105"/>
      <c r="N71" s="105"/>
      <c r="O71" s="105"/>
      <c r="P71" s="31"/>
      <c r="Q71" s="31"/>
      <c r="R71" s="31"/>
      <c r="S71" s="31"/>
      <c r="T71" s="31"/>
      <c r="U71" s="31"/>
    </row>
    <row r="72" spans="1:21" s="30" customFormat="1" ht="12.6" customHeight="1" x14ac:dyDescent="0.3">
      <c r="A72" s="112"/>
      <c r="B72" s="111" t="s">
        <v>45</v>
      </c>
      <c r="C72" s="110" t="s">
        <v>70</v>
      </c>
      <c r="D72" s="109" t="s">
        <v>69</v>
      </c>
      <c r="E72" s="109" t="s">
        <v>68</v>
      </c>
      <c r="F72" s="109" t="s">
        <v>67</v>
      </c>
      <c r="G72" s="109" t="s">
        <v>66</v>
      </c>
      <c r="H72" s="108" t="s">
        <v>2352</v>
      </c>
      <c r="I72" s="113"/>
      <c r="J72" s="105"/>
      <c r="K72" s="106"/>
      <c r="L72" s="106"/>
      <c r="M72" s="105"/>
      <c r="N72" s="105"/>
      <c r="O72" s="105"/>
      <c r="P72" s="31"/>
      <c r="Q72" s="31"/>
      <c r="R72" s="31"/>
      <c r="S72" s="31"/>
      <c r="T72" s="31"/>
      <c r="U72" s="31"/>
    </row>
    <row r="73" spans="1:21" s="30" customFormat="1" ht="12.6" customHeight="1" x14ac:dyDescent="0.3">
      <c r="A73" s="112"/>
      <c r="B73" s="111" t="s">
        <v>44</v>
      </c>
      <c r="C73" s="110" t="s">
        <v>65</v>
      </c>
      <c r="D73" s="109" t="s">
        <v>64</v>
      </c>
      <c r="E73" s="109" t="s">
        <v>63</v>
      </c>
      <c r="F73" s="109" t="s">
        <v>62</v>
      </c>
      <c r="G73" s="109" t="s">
        <v>61</v>
      </c>
      <c r="H73" s="108" t="s">
        <v>2353</v>
      </c>
      <c r="I73" s="107"/>
      <c r="J73" s="105"/>
      <c r="K73" s="106"/>
      <c r="L73" s="106"/>
      <c r="M73" s="105"/>
      <c r="N73" s="105"/>
      <c r="O73" s="105"/>
      <c r="P73" s="31"/>
      <c r="Q73" s="31"/>
      <c r="R73" s="31"/>
      <c r="S73" s="31"/>
      <c r="T73" s="31"/>
      <c r="U73" s="31"/>
    </row>
    <row r="74" spans="1:21" ht="13.5" customHeight="1" x14ac:dyDescent="0.2"/>
    <row r="75" spans="1:21" ht="71.25" customHeight="1" x14ac:dyDescent="0.2">
      <c r="A75" s="601" t="s">
        <v>2365</v>
      </c>
      <c r="B75" s="601"/>
      <c r="C75" s="601"/>
      <c r="D75" s="601"/>
      <c r="E75" s="601"/>
      <c r="F75" s="601"/>
      <c r="G75" s="601"/>
    </row>
    <row r="76" spans="1:21" ht="33" customHeight="1" x14ac:dyDescent="0.2">
      <c r="A76" s="599" t="s">
        <v>2364</v>
      </c>
      <c r="B76" s="599"/>
      <c r="C76" s="599"/>
      <c r="D76" s="599"/>
      <c r="E76" s="599"/>
      <c r="F76" s="599"/>
      <c r="G76" s="599"/>
      <c r="H76" s="524"/>
    </row>
    <row r="77" spans="1:21" ht="12.6" customHeight="1" x14ac:dyDescent="0.2">
      <c r="A77" s="600" t="s">
        <v>2366</v>
      </c>
      <c r="B77" s="600"/>
      <c r="C77" s="600"/>
      <c r="D77" s="600"/>
      <c r="E77" s="600"/>
      <c r="F77" s="600"/>
      <c r="G77" s="600"/>
      <c r="H77" s="600"/>
    </row>
    <row r="78" spans="1:21" ht="19.8" customHeight="1" x14ac:dyDescent="0.2">
      <c r="A78" s="600"/>
      <c r="B78" s="600"/>
      <c r="C78" s="600"/>
      <c r="D78" s="600"/>
      <c r="E78" s="600"/>
      <c r="F78" s="600"/>
      <c r="G78" s="600"/>
      <c r="H78" s="600"/>
    </row>
    <row r="79" spans="1:21" ht="19.8" customHeight="1" x14ac:dyDescent="0.2">
      <c r="A79" s="28" t="s">
        <v>10</v>
      </c>
      <c r="B79" s="28"/>
      <c r="C79" s="28"/>
      <c r="D79" s="28"/>
      <c r="E79" s="28"/>
      <c r="F79" s="28"/>
      <c r="H79" s="515" t="s">
        <v>60</v>
      </c>
    </row>
  </sheetData>
  <dataConsolidate>
    <dataRefs count="3">
      <dataRef ref="B95:N108" sheet="J+V-MP" r:id="rId1"/>
      <dataRef ref="B95:N108" sheet="J+V-súkr.sp." r:id="rId2"/>
      <dataRef ref="B97:N110" sheet="Pr-spolu" r:id="rId3"/>
    </dataRefs>
  </dataConsolidate>
  <mergeCells count="16">
    <mergeCell ref="O6:O7"/>
    <mergeCell ref="A5:A8"/>
    <mergeCell ref="B5:B8"/>
    <mergeCell ref="C5:C7"/>
    <mergeCell ref="D5:G5"/>
    <mergeCell ref="J5:J7"/>
    <mergeCell ref="K5:O5"/>
    <mergeCell ref="D6:D7"/>
    <mergeCell ref="F6:F7"/>
    <mergeCell ref="G6:G7"/>
    <mergeCell ref="K6:K7"/>
    <mergeCell ref="A76:G76"/>
    <mergeCell ref="A77:H78"/>
    <mergeCell ref="A75:G75"/>
    <mergeCell ref="M6:M7"/>
    <mergeCell ref="N6:N7"/>
  </mergeCells>
  <hyperlinks>
    <hyperlink ref="J2:K2" location="Obsah_Contents!A1" display="Obsah / Contents"/>
    <hyperlink ref="H79" r:id="rId4" location="!/view/sk/VBD_SK_WIN/zp3001rr/v_zp3001rr_00_00_00_sk"/>
  </hyperlinks>
  <printOptions horizontalCentered="1"/>
  <pageMargins left="0.23622047244094491" right="0.23622047244094491" top="0.74803149606299213" bottom="0.74803149606299213" header="0.31496062992125984" footer="0.31496062992125984"/>
  <pageSetup paperSize="9" scale="95" orientation="portrait" r:id="rId5"/>
  <headerFooter alignWithMargins="0">
    <oddHeader>&amp;R&amp;8&amp;A</oddHeader>
    <oddFooter>&amp;R&amp;8&amp;P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7"/>
  <sheetViews>
    <sheetView showGridLines="0" zoomScale="95" zoomScaleNormal="95" zoomScaleSheetLayoutView="100" workbookViewId="0">
      <pane xSplit="2" ySplit="6" topLeftCell="C56" activePane="bottomRight" state="frozen"/>
      <selection activeCell="C8" sqref="C8"/>
      <selection pane="topRight" activeCell="C8" sqref="C8"/>
      <selection pane="bottomLeft" activeCell="C8" sqref="C8"/>
      <selection pane="bottomRight" activeCell="C4" sqref="C4:E4"/>
    </sheetView>
  </sheetViews>
  <sheetFormatPr defaultColWidth="10.33203125" defaultRowHeight="12.6" customHeight="1" x14ac:dyDescent="0.2"/>
  <cols>
    <col min="1" max="1" width="15.33203125" style="102" customWidth="1"/>
    <col min="2" max="2" width="4.44140625" style="4" bestFit="1" customWidth="1"/>
    <col min="3" max="6" width="12.109375" style="141" customWidth="1"/>
    <col min="7" max="7" width="12" style="141" customWidth="1"/>
    <col min="8" max="8" width="12.109375" style="141" customWidth="1"/>
    <col min="9" max="10" width="9" style="1" customWidth="1"/>
    <col min="11" max="11" width="9.109375" style="1" customWidth="1"/>
    <col min="12" max="12" width="14.88671875" style="141" customWidth="1"/>
    <col min="13" max="14" width="9.6640625" style="141" customWidth="1"/>
    <col min="15" max="15" width="10.33203125" style="141" customWidth="1"/>
    <col min="16" max="16" width="10.6640625" style="141" customWidth="1"/>
    <col min="17" max="17" width="3.88671875" style="1" customWidth="1"/>
    <col min="18" max="18" width="3.109375" style="1" customWidth="1"/>
    <col min="19" max="19" width="3.5546875" style="1" bestFit="1" customWidth="1"/>
    <col min="20" max="23" width="3.109375" style="1" customWidth="1"/>
    <col min="24" max="16384" width="10.33203125" style="1"/>
  </cols>
  <sheetData>
    <row r="1" spans="1:23" s="63" customFormat="1" ht="15" customHeight="1" collapsed="1" x14ac:dyDescent="0.3">
      <c r="A1" s="66" t="s">
        <v>43</v>
      </c>
      <c r="B1" s="68"/>
      <c r="C1" s="175"/>
      <c r="D1" s="175"/>
      <c r="F1" s="175"/>
      <c r="G1" s="175"/>
      <c r="H1" s="174" t="s">
        <v>42</v>
      </c>
      <c r="L1" s="175"/>
      <c r="M1" s="175"/>
      <c r="N1" s="175"/>
      <c r="O1" s="173"/>
      <c r="P1" s="174"/>
    </row>
    <row r="2" spans="1:23" s="63" customFormat="1" ht="15" customHeight="1" x14ac:dyDescent="0.3">
      <c r="A2" s="66" t="s">
        <v>730</v>
      </c>
      <c r="B2" s="65"/>
      <c r="C2" s="171"/>
      <c r="D2" s="171"/>
      <c r="E2" s="173"/>
      <c r="F2" s="171"/>
      <c r="G2" s="171"/>
      <c r="H2" s="171"/>
      <c r="K2" s="486" t="s">
        <v>2286</v>
      </c>
      <c r="L2" s="487"/>
      <c r="M2" s="171"/>
      <c r="N2" s="171"/>
      <c r="O2" s="171"/>
      <c r="P2" s="173"/>
    </row>
    <row r="3" spans="1:23" s="57" customFormat="1" ht="15" customHeight="1" thickBot="1" x14ac:dyDescent="0.35">
      <c r="A3" s="62" t="s">
        <v>729</v>
      </c>
      <c r="B3" s="61"/>
      <c r="C3" s="172"/>
      <c r="D3" s="172"/>
      <c r="E3" s="171"/>
      <c r="F3" s="500"/>
      <c r="G3" s="500"/>
      <c r="H3" s="500"/>
      <c r="L3" s="172"/>
      <c r="M3" s="172"/>
      <c r="N3" s="172"/>
      <c r="O3" s="172"/>
      <c r="P3" s="171"/>
    </row>
    <row r="4" spans="1:23" s="51" customFormat="1" ht="33" customHeight="1" collapsed="1" x14ac:dyDescent="0.2">
      <c r="A4" s="589" t="s">
        <v>39</v>
      </c>
      <c r="B4" s="592" t="s">
        <v>38</v>
      </c>
      <c r="C4" s="625" t="s">
        <v>2354</v>
      </c>
      <c r="D4" s="626"/>
      <c r="E4" s="627"/>
      <c r="F4" s="501" t="s">
        <v>2355</v>
      </c>
      <c r="G4" s="501" t="s">
        <v>2356</v>
      </c>
      <c r="H4" s="502" t="s">
        <v>2357</v>
      </c>
      <c r="I4" s="52"/>
      <c r="J4" s="53"/>
      <c r="K4" s="53"/>
      <c r="L4" s="164"/>
      <c r="M4" s="170"/>
      <c r="N4" s="170"/>
      <c r="O4" s="170"/>
      <c r="P4" s="170"/>
      <c r="Q4" s="52"/>
      <c r="R4" s="52"/>
      <c r="S4" s="52"/>
      <c r="T4" s="52"/>
      <c r="U4" s="52"/>
      <c r="V4" s="52"/>
      <c r="W4" s="52"/>
    </row>
    <row r="5" spans="1:23" s="51" customFormat="1" ht="12" customHeight="1" x14ac:dyDescent="0.2">
      <c r="A5" s="590"/>
      <c r="B5" s="593"/>
      <c r="C5" s="169" t="s">
        <v>728</v>
      </c>
      <c r="D5" s="168" t="s">
        <v>727</v>
      </c>
      <c r="E5" s="505" t="s">
        <v>726</v>
      </c>
      <c r="F5" s="504"/>
      <c r="G5" s="615" t="s">
        <v>2359</v>
      </c>
      <c r="H5" s="616" t="s">
        <v>2360</v>
      </c>
      <c r="I5" s="52"/>
      <c r="J5" s="53"/>
      <c r="K5" s="53"/>
      <c r="L5" s="164"/>
      <c r="M5" s="163"/>
      <c r="N5" s="163"/>
      <c r="O5" s="162"/>
      <c r="P5" s="162"/>
      <c r="Q5" s="52"/>
      <c r="R5" s="52"/>
      <c r="S5" s="52"/>
      <c r="T5" s="52"/>
      <c r="U5" s="52"/>
      <c r="V5" s="52"/>
      <c r="W5" s="52"/>
    </row>
    <row r="6" spans="1:23" s="51" customFormat="1" ht="23.25" customHeight="1" x14ac:dyDescent="0.2">
      <c r="A6" s="590"/>
      <c r="B6" s="593"/>
      <c r="C6" s="167" t="s">
        <v>725</v>
      </c>
      <c r="D6" s="166" t="s">
        <v>724</v>
      </c>
      <c r="E6" s="165" t="s">
        <v>723</v>
      </c>
      <c r="F6" s="503" t="s">
        <v>2358</v>
      </c>
      <c r="G6" s="615"/>
      <c r="H6" s="616" t="s">
        <v>723</v>
      </c>
      <c r="I6" s="52"/>
      <c r="J6" s="53"/>
      <c r="K6" s="53"/>
      <c r="L6" s="164"/>
      <c r="M6" s="163"/>
      <c r="N6" s="163"/>
      <c r="O6" s="162"/>
      <c r="P6" s="162"/>
      <c r="Q6" s="52"/>
      <c r="R6" s="52"/>
      <c r="S6" s="52"/>
      <c r="T6" s="52"/>
      <c r="U6" s="52"/>
      <c r="V6" s="52"/>
      <c r="W6" s="52"/>
    </row>
    <row r="7" spans="1:23" s="31" customFormat="1" ht="12.6" customHeight="1" x14ac:dyDescent="0.3">
      <c r="A7" s="506" t="s">
        <v>2282</v>
      </c>
      <c r="B7" s="507" t="s">
        <v>16</v>
      </c>
      <c r="C7" s="508" t="s">
        <v>722</v>
      </c>
      <c r="D7" s="509" t="s">
        <v>721</v>
      </c>
      <c r="E7" s="510" t="s">
        <v>720</v>
      </c>
      <c r="F7" s="509" t="s">
        <v>719</v>
      </c>
      <c r="G7" s="509" t="s">
        <v>718</v>
      </c>
      <c r="H7" s="510" t="s">
        <v>590</v>
      </c>
      <c r="K7" s="151"/>
      <c r="L7" s="161"/>
      <c r="M7" s="161"/>
      <c r="N7" s="161"/>
      <c r="O7" s="161"/>
      <c r="P7" s="161"/>
    </row>
    <row r="8" spans="1:23" s="31" customFormat="1" ht="12.6" customHeight="1" x14ac:dyDescent="0.3">
      <c r="A8" s="441"/>
      <c r="B8" s="367" t="s">
        <v>15</v>
      </c>
      <c r="C8" s="442" t="s">
        <v>717</v>
      </c>
      <c r="D8" s="443" t="s">
        <v>716</v>
      </c>
      <c r="E8" s="444" t="s">
        <v>715</v>
      </c>
      <c r="F8" s="443" t="s">
        <v>714</v>
      </c>
      <c r="G8" s="443" t="s">
        <v>713</v>
      </c>
      <c r="H8" s="444" t="s">
        <v>712</v>
      </c>
      <c r="K8" s="151"/>
      <c r="L8" s="161"/>
      <c r="M8" s="161"/>
      <c r="N8" s="161"/>
      <c r="O8" s="161"/>
      <c r="P8" s="161"/>
    </row>
    <row r="9" spans="1:23" s="31" customFormat="1" ht="12.6" customHeight="1" x14ac:dyDescent="0.3">
      <c r="A9" s="441"/>
      <c r="B9" s="445" t="s">
        <v>13</v>
      </c>
      <c r="C9" s="446" t="s">
        <v>711</v>
      </c>
      <c r="D9" s="447" t="s">
        <v>710</v>
      </c>
      <c r="E9" s="448" t="s">
        <v>709</v>
      </c>
      <c r="F9" s="447" t="s">
        <v>708</v>
      </c>
      <c r="G9" s="447" t="s">
        <v>564</v>
      </c>
      <c r="H9" s="448" t="s">
        <v>707</v>
      </c>
      <c r="K9" s="151"/>
      <c r="L9" s="160"/>
      <c r="M9" s="160"/>
      <c r="N9" s="160"/>
      <c r="O9" s="160"/>
      <c r="P9" s="160"/>
    </row>
    <row r="10" spans="1:23" s="31" customFormat="1" ht="12.6" customHeight="1" x14ac:dyDescent="0.3">
      <c r="A10" s="441"/>
      <c r="B10" s="449" t="s">
        <v>45</v>
      </c>
      <c r="C10" s="446" t="s">
        <v>706</v>
      </c>
      <c r="D10" s="447" t="s">
        <v>705</v>
      </c>
      <c r="E10" s="448" t="s">
        <v>704</v>
      </c>
      <c r="F10" s="447" t="s">
        <v>703</v>
      </c>
      <c r="G10" s="447" t="s">
        <v>702</v>
      </c>
      <c r="H10" s="448" t="s">
        <v>701</v>
      </c>
      <c r="K10" s="151"/>
      <c r="L10" s="160"/>
      <c r="M10" s="160"/>
      <c r="N10" s="160"/>
      <c r="O10" s="160"/>
      <c r="P10" s="160"/>
    </row>
    <row r="11" spans="1:23" s="31" customFormat="1" ht="12.6" customHeight="1" x14ac:dyDescent="0.3">
      <c r="A11" s="511"/>
      <c r="B11" s="462" t="s">
        <v>44</v>
      </c>
      <c r="C11" s="512" t="s">
        <v>700</v>
      </c>
      <c r="D11" s="513" t="s">
        <v>699</v>
      </c>
      <c r="E11" s="514" t="s">
        <v>698</v>
      </c>
      <c r="F11" s="513" t="s">
        <v>697</v>
      </c>
      <c r="G11" s="513" t="s">
        <v>696</v>
      </c>
      <c r="H11" s="514" t="s">
        <v>695</v>
      </c>
      <c r="K11" s="151"/>
      <c r="L11" s="160"/>
      <c r="M11" s="160"/>
      <c r="N11" s="160"/>
      <c r="O11" s="160"/>
      <c r="P11" s="160"/>
    </row>
    <row r="12" spans="1:23" s="31" customFormat="1" ht="12.6" customHeight="1" x14ac:dyDescent="0.3">
      <c r="A12" s="414" t="s">
        <v>26</v>
      </c>
      <c r="B12" s="431" t="s">
        <v>16</v>
      </c>
      <c r="C12" s="432" t="s">
        <v>694</v>
      </c>
      <c r="D12" s="433" t="s">
        <v>693</v>
      </c>
      <c r="E12" s="434" t="s">
        <v>692</v>
      </c>
      <c r="F12" s="433" t="s">
        <v>691</v>
      </c>
      <c r="G12" s="433" t="s">
        <v>690</v>
      </c>
      <c r="H12" s="434" t="s">
        <v>689</v>
      </c>
      <c r="K12" s="151"/>
      <c r="L12" s="160"/>
      <c r="M12" s="160"/>
      <c r="N12" s="160"/>
      <c r="O12" s="160"/>
      <c r="P12" s="160"/>
    </row>
    <row r="13" spans="1:23" s="31" customFormat="1" ht="12.6" customHeight="1" x14ac:dyDescent="0.3">
      <c r="A13" s="419"/>
      <c r="B13" s="425" t="s">
        <v>15</v>
      </c>
      <c r="C13" s="435" t="s">
        <v>688</v>
      </c>
      <c r="D13" s="436" t="s">
        <v>687</v>
      </c>
      <c r="E13" s="437" t="s">
        <v>686</v>
      </c>
      <c r="F13" s="436" t="s">
        <v>685</v>
      </c>
      <c r="G13" s="436" t="s">
        <v>684</v>
      </c>
      <c r="H13" s="437" t="s">
        <v>683</v>
      </c>
      <c r="K13" s="151"/>
      <c r="L13" s="160"/>
      <c r="M13" s="160"/>
      <c r="N13" s="160"/>
      <c r="O13" s="160"/>
      <c r="P13" s="160"/>
    </row>
    <row r="14" spans="1:23" s="31" customFormat="1" ht="12.6" customHeight="1" x14ac:dyDescent="0.3">
      <c r="A14" s="419"/>
      <c r="B14" s="425" t="s">
        <v>13</v>
      </c>
      <c r="C14" s="435" t="s">
        <v>682</v>
      </c>
      <c r="D14" s="436" t="s">
        <v>681</v>
      </c>
      <c r="E14" s="437" t="s">
        <v>680</v>
      </c>
      <c r="F14" s="436" t="s">
        <v>679</v>
      </c>
      <c r="G14" s="436" t="s">
        <v>678</v>
      </c>
      <c r="H14" s="437" t="s">
        <v>677</v>
      </c>
      <c r="K14" s="151"/>
      <c r="L14" s="160"/>
      <c r="M14" s="160"/>
      <c r="N14" s="160"/>
      <c r="O14" s="160"/>
      <c r="P14" s="160"/>
    </row>
    <row r="15" spans="1:23" s="31" customFormat="1" ht="12.6" customHeight="1" x14ac:dyDescent="0.3">
      <c r="A15" s="419"/>
      <c r="B15" s="425" t="s">
        <v>45</v>
      </c>
      <c r="C15" s="435" t="s">
        <v>676</v>
      </c>
      <c r="D15" s="436" t="s">
        <v>675</v>
      </c>
      <c r="E15" s="437" t="s">
        <v>674</v>
      </c>
      <c r="F15" s="436" t="s">
        <v>673</v>
      </c>
      <c r="G15" s="436" t="s">
        <v>411</v>
      </c>
      <c r="H15" s="437" t="s">
        <v>672</v>
      </c>
      <c r="K15" s="151"/>
      <c r="L15" s="160"/>
      <c r="M15" s="160"/>
      <c r="N15" s="160"/>
      <c r="O15" s="160"/>
      <c r="P15" s="160"/>
    </row>
    <row r="16" spans="1:23" s="31" customFormat="1" ht="12.6" customHeight="1" x14ac:dyDescent="0.3">
      <c r="A16" s="426"/>
      <c r="B16" s="427" t="s">
        <v>44</v>
      </c>
      <c r="C16" s="438" t="s">
        <v>671</v>
      </c>
      <c r="D16" s="439" t="s">
        <v>670</v>
      </c>
      <c r="E16" s="440" t="s">
        <v>669</v>
      </c>
      <c r="F16" s="439" t="s">
        <v>668</v>
      </c>
      <c r="G16" s="439" t="s">
        <v>667</v>
      </c>
      <c r="H16" s="440" t="s">
        <v>666</v>
      </c>
      <c r="K16" s="151"/>
      <c r="L16" s="160"/>
      <c r="M16" s="160"/>
      <c r="N16" s="160"/>
      <c r="O16" s="160"/>
      <c r="P16" s="160"/>
    </row>
    <row r="17" spans="1:23" s="30" customFormat="1" ht="12.6" customHeight="1" x14ac:dyDescent="0.3">
      <c r="A17" s="112" t="s">
        <v>26</v>
      </c>
      <c r="B17" s="159" t="s">
        <v>16</v>
      </c>
      <c r="C17" s="154" t="s">
        <v>694</v>
      </c>
      <c r="D17" s="153" t="s">
        <v>693</v>
      </c>
      <c r="E17" s="152" t="s">
        <v>692</v>
      </c>
      <c r="F17" s="153" t="s">
        <v>691</v>
      </c>
      <c r="G17" s="153" t="s">
        <v>690</v>
      </c>
      <c r="H17" s="152" t="s">
        <v>689</v>
      </c>
      <c r="I17" s="31"/>
      <c r="J17" s="31"/>
      <c r="K17" s="151"/>
      <c r="L17" s="150"/>
      <c r="M17" s="150"/>
      <c r="N17" s="150"/>
      <c r="O17" s="150"/>
      <c r="P17" s="150"/>
      <c r="Q17" s="31"/>
      <c r="R17" s="31"/>
      <c r="S17" s="31"/>
      <c r="T17" s="31"/>
      <c r="U17" s="31"/>
      <c r="V17" s="31"/>
      <c r="W17" s="31"/>
    </row>
    <row r="18" spans="1:23" s="30" customFormat="1" ht="12.6" customHeight="1" x14ac:dyDescent="0.3">
      <c r="A18" s="112"/>
      <c r="B18" s="38" t="s">
        <v>15</v>
      </c>
      <c r="C18" s="154" t="s">
        <v>688</v>
      </c>
      <c r="D18" s="153" t="s">
        <v>687</v>
      </c>
      <c r="E18" s="152" t="s">
        <v>686</v>
      </c>
      <c r="F18" s="153" t="s">
        <v>685</v>
      </c>
      <c r="G18" s="153" t="s">
        <v>684</v>
      </c>
      <c r="H18" s="152" t="s">
        <v>683</v>
      </c>
      <c r="I18" s="31"/>
      <c r="J18" s="31"/>
      <c r="K18" s="151"/>
      <c r="L18" s="150"/>
      <c r="M18" s="150"/>
      <c r="N18" s="150"/>
      <c r="O18" s="150"/>
      <c r="P18" s="150"/>
      <c r="Q18" s="31"/>
      <c r="R18" s="31"/>
      <c r="S18" s="31"/>
      <c r="T18" s="31"/>
      <c r="U18" s="31"/>
      <c r="V18" s="31"/>
      <c r="W18" s="31"/>
    </row>
    <row r="19" spans="1:23" s="30" customFormat="1" ht="12.6" customHeight="1" x14ac:dyDescent="0.3">
      <c r="A19" s="112"/>
      <c r="B19" s="114" t="s">
        <v>13</v>
      </c>
      <c r="C19" s="154" t="s">
        <v>682</v>
      </c>
      <c r="D19" s="153" t="s">
        <v>681</v>
      </c>
      <c r="E19" s="152" t="s">
        <v>680</v>
      </c>
      <c r="F19" s="153" t="s">
        <v>679</v>
      </c>
      <c r="G19" s="153" t="s">
        <v>678</v>
      </c>
      <c r="H19" s="152" t="s">
        <v>677</v>
      </c>
      <c r="I19" s="31"/>
      <c r="J19" s="31"/>
      <c r="K19" s="151"/>
      <c r="L19" s="150"/>
      <c r="M19" s="150"/>
      <c r="N19" s="150"/>
      <c r="O19" s="150"/>
      <c r="P19" s="150"/>
      <c r="Q19" s="31"/>
      <c r="R19" s="31"/>
      <c r="S19" s="31"/>
      <c r="T19" s="31"/>
      <c r="U19" s="31"/>
      <c r="V19" s="31"/>
      <c r="W19" s="31"/>
    </row>
    <row r="20" spans="1:23" s="30" customFormat="1" ht="12.6" customHeight="1" x14ac:dyDescent="0.3">
      <c r="A20" s="112"/>
      <c r="B20" s="111" t="s">
        <v>45</v>
      </c>
      <c r="C20" s="154" t="s">
        <v>676</v>
      </c>
      <c r="D20" s="153" t="s">
        <v>675</v>
      </c>
      <c r="E20" s="152" t="s">
        <v>674</v>
      </c>
      <c r="F20" s="153" t="s">
        <v>673</v>
      </c>
      <c r="G20" s="153" t="s">
        <v>411</v>
      </c>
      <c r="H20" s="152" t="s">
        <v>672</v>
      </c>
      <c r="I20" s="31"/>
      <c r="J20" s="31"/>
      <c r="K20" s="151"/>
      <c r="L20" s="150"/>
      <c r="M20" s="150"/>
      <c r="N20" s="150"/>
      <c r="O20" s="150"/>
      <c r="P20" s="150"/>
      <c r="Q20" s="31"/>
      <c r="R20" s="31"/>
      <c r="S20" s="31"/>
      <c r="T20" s="31"/>
      <c r="U20" s="31"/>
      <c r="V20" s="31"/>
      <c r="W20" s="31"/>
    </row>
    <row r="21" spans="1:23" s="30" customFormat="1" ht="12.6" customHeight="1" x14ac:dyDescent="0.3">
      <c r="A21" s="112"/>
      <c r="B21" s="111" t="s">
        <v>44</v>
      </c>
      <c r="C21" s="154" t="s">
        <v>671</v>
      </c>
      <c r="D21" s="153" t="s">
        <v>670</v>
      </c>
      <c r="E21" s="152" t="s">
        <v>669</v>
      </c>
      <c r="F21" s="153" t="s">
        <v>668</v>
      </c>
      <c r="G21" s="153" t="s">
        <v>667</v>
      </c>
      <c r="H21" s="152" t="s">
        <v>666</v>
      </c>
      <c r="I21" s="31"/>
      <c r="J21" s="31"/>
      <c r="K21" s="151"/>
      <c r="L21" s="150"/>
      <c r="M21" s="150"/>
      <c r="N21" s="150"/>
      <c r="O21" s="150"/>
      <c r="P21" s="150"/>
      <c r="Q21" s="31"/>
      <c r="R21" s="31"/>
      <c r="S21" s="31"/>
      <c r="T21" s="31"/>
      <c r="U21" s="31"/>
      <c r="V21" s="31"/>
      <c r="W21" s="31"/>
    </row>
    <row r="22" spans="1:23" s="31" customFormat="1" ht="12.6" customHeight="1" x14ac:dyDescent="0.3">
      <c r="A22" s="414" t="s">
        <v>25</v>
      </c>
      <c r="B22" s="431" t="s">
        <v>16</v>
      </c>
      <c r="C22" s="432" t="s">
        <v>665</v>
      </c>
      <c r="D22" s="433" t="s">
        <v>664</v>
      </c>
      <c r="E22" s="434" t="s">
        <v>663</v>
      </c>
      <c r="F22" s="433" t="s">
        <v>662</v>
      </c>
      <c r="G22" s="433" t="s">
        <v>661</v>
      </c>
      <c r="H22" s="434" t="s">
        <v>660</v>
      </c>
      <c r="K22" s="151"/>
      <c r="L22" s="160"/>
      <c r="M22" s="160"/>
      <c r="N22" s="160"/>
      <c r="O22" s="160"/>
      <c r="P22" s="160"/>
    </row>
    <row r="23" spans="1:23" s="31" customFormat="1" ht="12.6" customHeight="1" x14ac:dyDescent="0.3">
      <c r="A23" s="419"/>
      <c r="B23" s="425" t="s">
        <v>15</v>
      </c>
      <c r="C23" s="435" t="s">
        <v>659</v>
      </c>
      <c r="D23" s="436" t="s">
        <v>658</v>
      </c>
      <c r="E23" s="437" t="s">
        <v>657</v>
      </c>
      <c r="F23" s="436" t="s">
        <v>656</v>
      </c>
      <c r="G23" s="436" t="s">
        <v>655</v>
      </c>
      <c r="H23" s="437" t="s">
        <v>654</v>
      </c>
      <c r="K23" s="151"/>
      <c r="L23" s="160"/>
      <c r="M23" s="160"/>
      <c r="N23" s="160"/>
      <c r="O23" s="160"/>
      <c r="P23" s="160"/>
    </row>
    <row r="24" spans="1:23" s="31" customFormat="1" ht="12.6" customHeight="1" x14ac:dyDescent="0.3">
      <c r="A24" s="419"/>
      <c r="B24" s="425" t="s">
        <v>13</v>
      </c>
      <c r="C24" s="435" t="s">
        <v>653</v>
      </c>
      <c r="D24" s="436" t="s">
        <v>652</v>
      </c>
      <c r="E24" s="437" t="s">
        <v>651</v>
      </c>
      <c r="F24" s="436" t="s">
        <v>650</v>
      </c>
      <c r="G24" s="436" t="s">
        <v>649</v>
      </c>
      <c r="H24" s="437" t="s">
        <v>648</v>
      </c>
      <c r="K24" s="151"/>
      <c r="L24" s="160"/>
      <c r="M24" s="160"/>
      <c r="N24" s="160"/>
      <c r="O24" s="160"/>
      <c r="P24" s="160"/>
    </row>
    <row r="25" spans="1:23" s="31" customFormat="1" ht="12.6" customHeight="1" x14ac:dyDescent="0.3">
      <c r="A25" s="419"/>
      <c r="B25" s="425" t="s">
        <v>45</v>
      </c>
      <c r="C25" s="435" t="s">
        <v>647</v>
      </c>
      <c r="D25" s="436" t="s">
        <v>646</v>
      </c>
      <c r="E25" s="437" t="s">
        <v>645</v>
      </c>
      <c r="F25" s="436" t="s">
        <v>644</v>
      </c>
      <c r="G25" s="436" t="s">
        <v>643</v>
      </c>
      <c r="H25" s="437" t="s">
        <v>642</v>
      </c>
      <c r="K25" s="151"/>
      <c r="L25" s="160"/>
      <c r="M25" s="160"/>
      <c r="N25" s="160"/>
      <c r="O25" s="160"/>
      <c r="P25" s="160"/>
    </row>
    <row r="26" spans="1:23" s="31" customFormat="1" ht="12.6" customHeight="1" x14ac:dyDescent="0.3">
      <c r="A26" s="426"/>
      <c r="B26" s="427" t="s">
        <v>44</v>
      </c>
      <c r="C26" s="438" t="s">
        <v>641</v>
      </c>
      <c r="D26" s="439" t="s">
        <v>640</v>
      </c>
      <c r="E26" s="440" t="s">
        <v>639</v>
      </c>
      <c r="F26" s="439" t="s">
        <v>638</v>
      </c>
      <c r="G26" s="439" t="s">
        <v>637</v>
      </c>
      <c r="H26" s="440" t="s">
        <v>636</v>
      </c>
      <c r="K26" s="151"/>
      <c r="L26" s="160"/>
      <c r="M26" s="160"/>
      <c r="N26" s="160"/>
      <c r="O26" s="160"/>
      <c r="P26" s="160"/>
    </row>
    <row r="27" spans="1:23" s="30" customFormat="1" ht="12.6" customHeight="1" x14ac:dyDescent="0.3">
      <c r="A27" s="112" t="s">
        <v>24</v>
      </c>
      <c r="B27" s="159" t="s">
        <v>16</v>
      </c>
      <c r="C27" s="154" t="s">
        <v>635</v>
      </c>
      <c r="D27" s="153" t="s">
        <v>634</v>
      </c>
      <c r="E27" s="152" t="s">
        <v>633</v>
      </c>
      <c r="F27" s="153" t="s">
        <v>632</v>
      </c>
      <c r="G27" s="153" t="s">
        <v>632</v>
      </c>
      <c r="H27" s="152" t="s">
        <v>631</v>
      </c>
      <c r="I27" s="31"/>
      <c r="J27" s="31"/>
      <c r="K27" s="151"/>
      <c r="L27" s="150"/>
      <c r="M27" s="150"/>
      <c r="N27" s="150"/>
      <c r="O27" s="150"/>
      <c r="P27" s="150"/>
      <c r="Q27" s="31"/>
      <c r="R27" s="31"/>
      <c r="S27" s="31"/>
      <c r="T27" s="31"/>
      <c r="U27" s="31"/>
      <c r="V27" s="31"/>
      <c r="W27" s="31"/>
    </row>
    <row r="28" spans="1:23" s="30" customFormat="1" ht="12.6" customHeight="1" x14ac:dyDescent="0.3">
      <c r="A28" s="112"/>
      <c r="B28" s="38" t="s">
        <v>15</v>
      </c>
      <c r="C28" s="154" t="s">
        <v>630</v>
      </c>
      <c r="D28" s="153" t="s">
        <v>629</v>
      </c>
      <c r="E28" s="152" t="s">
        <v>628</v>
      </c>
      <c r="F28" s="153" t="s">
        <v>627</v>
      </c>
      <c r="G28" s="153" t="s">
        <v>626</v>
      </c>
      <c r="H28" s="152" t="s">
        <v>625</v>
      </c>
      <c r="I28" s="31"/>
      <c r="J28" s="31"/>
      <c r="K28" s="151"/>
      <c r="L28" s="150"/>
      <c r="M28" s="150"/>
      <c r="N28" s="150"/>
      <c r="O28" s="150"/>
      <c r="P28" s="150"/>
      <c r="Q28" s="31"/>
      <c r="R28" s="31"/>
      <c r="S28" s="31"/>
      <c r="T28" s="31"/>
      <c r="U28" s="31"/>
      <c r="V28" s="31"/>
      <c r="W28" s="31"/>
    </row>
    <row r="29" spans="1:23" s="30" customFormat="1" ht="12.6" customHeight="1" x14ac:dyDescent="0.3">
      <c r="A29" s="112"/>
      <c r="B29" s="114" t="s">
        <v>13</v>
      </c>
      <c r="C29" s="154" t="s">
        <v>624</v>
      </c>
      <c r="D29" s="153" t="s">
        <v>623</v>
      </c>
      <c r="E29" s="152" t="s">
        <v>622</v>
      </c>
      <c r="F29" s="153" t="s">
        <v>621</v>
      </c>
      <c r="G29" s="153" t="s">
        <v>620</v>
      </c>
      <c r="H29" s="152" t="s">
        <v>619</v>
      </c>
      <c r="I29" s="31"/>
      <c r="J29" s="31"/>
      <c r="K29" s="151"/>
      <c r="L29" s="150"/>
      <c r="M29" s="150"/>
      <c r="N29" s="150"/>
      <c r="O29" s="150"/>
      <c r="P29" s="150"/>
      <c r="Q29" s="31"/>
      <c r="R29" s="31"/>
      <c r="S29" s="31"/>
      <c r="T29" s="31"/>
      <c r="U29" s="31"/>
      <c r="V29" s="31"/>
      <c r="W29" s="31"/>
    </row>
    <row r="30" spans="1:23" s="30" customFormat="1" ht="12.6" customHeight="1" x14ac:dyDescent="0.3">
      <c r="A30" s="112"/>
      <c r="B30" s="111" t="s">
        <v>45</v>
      </c>
      <c r="C30" s="154" t="s">
        <v>618</v>
      </c>
      <c r="D30" s="153" t="s">
        <v>617</v>
      </c>
      <c r="E30" s="152" t="s">
        <v>616</v>
      </c>
      <c r="F30" s="153" t="s">
        <v>615</v>
      </c>
      <c r="G30" s="153" t="s">
        <v>614</v>
      </c>
      <c r="H30" s="152" t="s">
        <v>613</v>
      </c>
      <c r="I30" s="31"/>
      <c r="J30" s="31"/>
      <c r="K30" s="151"/>
      <c r="L30" s="150"/>
      <c r="M30" s="150"/>
      <c r="N30" s="150"/>
      <c r="O30" s="150"/>
      <c r="P30" s="150"/>
      <c r="Q30" s="31"/>
      <c r="R30" s="31"/>
      <c r="S30" s="31"/>
      <c r="T30" s="31"/>
      <c r="U30" s="31"/>
      <c r="V30" s="31"/>
      <c r="W30" s="31"/>
    </row>
    <row r="31" spans="1:23" s="30" customFormat="1" ht="12.6" customHeight="1" x14ac:dyDescent="0.3">
      <c r="A31" s="112"/>
      <c r="B31" s="111" t="s">
        <v>44</v>
      </c>
      <c r="C31" s="154" t="s">
        <v>612</v>
      </c>
      <c r="D31" s="153" t="s">
        <v>611</v>
      </c>
      <c r="E31" s="152" t="s">
        <v>610</v>
      </c>
      <c r="F31" s="153" t="s">
        <v>609</v>
      </c>
      <c r="G31" s="153" t="s">
        <v>608</v>
      </c>
      <c r="H31" s="152" t="s">
        <v>607</v>
      </c>
      <c r="I31" s="31"/>
      <c r="J31" s="31"/>
      <c r="K31" s="151"/>
      <c r="L31" s="150"/>
      <c r="M31" s="150"/>
      <c r="N31" s="150"/>
      <c r="O31" s="150"/>
      <c r="P31" s="150"/>
      <c r="Q31" s="31"/>
      <c r="R31" s="31"/>
      <c r="S31" s="31"/>
      <c r="T31" s="31"/>
      <c r="U31" s="31"/>
      <c r="V31" s="31"/>
      <c r="W31" s="31"/>
    </row>
    <row r="32" spans="1:23" s="30" customFormat="1" ht="12.6" customHeight="1" x14ac:dyDescent="0.3">
      <c r="A32" s="119" t="s">
        <v>23</v>
      </c>
      <c r="B32" s="158" t="s">
        <v>16</v>
      </c>
      <c r="C32" s="157" t="s">
        <v>606</v>
      </c>
      <c r="D32" s="156" t="s">
        <v>605</v>
      </c>
      <c r="E32" s="155" t="s">
        <v>604</v>
      </c>
      <c r="F32" s="156" t="s">
        <v>603</v>
      </c>
      <c r="G32" s="156" t="s">
        <v>603</v>
      </c>
      <c r="H32" s="155" t="s">
        <v>602</v>
      </c>
      <c r="I32" s="31"/>
      <c r="J32" s="31"/>
      <c r="K32" s="151"/>
      <c r="L32" s="150"/>
      <c r="M32" s="150"/>
      <c r="N32" s="150"/>
      <c r="O32" s="150"/>
      <c r="P32" s="150"/>
      <c r="Q32" s="31"/>
      <c r="R32" s="31"/>
      <c r="S32" s="31"/>
      <c r="T32" s="31"/>
      <c r="U32" s="31"/>
      <c r="V32" s="31"/>
      <c r="W32" s="31"/>
    </row>
    <row r="33" spans="1:23" s="30" customFormat="1" ht="12.6" customHeight="1" x14ac:dyDescent="0.3">
      <c r="A33" s="112"/>
      <c r="B33" s="38" t="s">
        <v>15</v>
      </c>
      <c r="C33" s="154" t="s">
        <v>601</v>
      </c>
      <c r="D33" s="153" t="s">
        <v>600</v>
      </c>
      <c r="E33" s="152" t="s">
        <v>599</v>
      </c>
      <c r="F33" s="153" t="s">
        <v>598</v>
      </c>
      <c r="G33" s="153" t="s">
        <v>597</v>
      </c>
      <c r="H33" s="152" t="s">
        <v>596</v>
      </c>
      <c r="I33" s="31"/>
      <c r="J33" s="31"/>
      <c r="K33" s="151"/>
      <c r="L33" s="150"/>
      <c r="M33" s="150"/>
      <c r="N33" s="150"/>
      <c r="O33" s="150"/>
      <c r="P33" s="150"/>
      <c r="Q33" s="31"/>
      <c r="R33" s="31"/>
      <c r="S33" s="31"/>
      <c r="T33" s="31"/>
      <c r="U33" s="31"/>
      <c r="V33" s="31"/>
      <c r="W33" s="31"/>
    </row>
    <row r="34" spans="1:23" s="30" customFormat="1" ht="12.6" customHeight="1" x14ac:dyDescent="0.3">
      <c r="A34" s="112"/>
      <c r="B34" s="114" t="s">
        <v>13</v>
      </c>
      <c r="C34" s="154" t="s">
        <v>595</v>
      </c>
      <c r="D34" s="153" t="s">
        <v>594</v>
      </c>
      <c r="E34" s="152" t="s">
        <v>593</v>
      </c>
      <c r="F34" s="153" t="s">
        <v>592</v>
      </c>
      <c r="G34" s="153" t="s">
        <v>591</v>
      </c>
      <c r="H34" s="152" t="s">
        <v>590</v>
      </c>
      <c r="I34" s="31"/>
      <c r="J34" s="31"/>
      <c r="K34" s="151"/>
      <c r="L34" s="150"/>
      <c r="M34" s="150"/>
      <c r="N34" s="150"/>
      <c r="O34" s="150"/>
      <c r="P34" s="150"/>
      <c r="Q34" s="31"/>
      <c r="R34" s="31"/>
      <c r="S34" s="31"/>
      <c r="T34" s="31"/>
      <c r="U34" s="31"/>
      <c r="V34" s="31"/>
      <c r="W34" s="31"/>
    </row>
    <row r="35" spans="1:23" s="30" customFormat="1" ht="12.6" customHeight="1" x14ac:dyDescent="0.3">
      <c r="A35" s="112"/>
      <c r="B35" s="111" t="s">
        <v>45</v>
      </c>
      <c r="C35" s="154" t="s">
        <v>589</v>
      </c>
      <c r="D35" s="153" t="s">
        <v>588</v>
      </c>
      <c r="E35" s="152" t="s">
        <v>587</v>
      </c>
      <c r="F35" s="153" t="s">
        <v>586</v>
      </c>
      <c r="G35" s="153" t="s">
        <v>465</v>
      </c>
      <c r="H35" s="152" t="s">
        <v>585</v>
      </c>
      <c r="I35" s="31"/>
      <c r="J35" s="31"/>
      <c r="K35" s="151"/>
      <c r="L35" s="150"/>
      <c r="M35" s="150"/>
      <c r="N35" s="150"/>
      <c r="O35" s="150"/>
      <c r="P35" s="150"/>
      <c r="Q35" s="31"/>
      <c r="R35" s="31"/>
      <c r="S35" s="31"/>
      <c r="T35" s="31"/>
      <c r="U35" s="31"/>
      <c r="V35" s="31"/>
      <c r="W35" s="31"/>
    </row>
    <row r="36" spans="1:23" s="30" customFormat="1" ht="12.6" customHeight="1" x14ac:dyDescent="0.3">
      <c r="A36" s="112"/>
      <c r="B36" s="111" t="s">
        <v>44</v>
      </c>
      <c r="C36" s="154" t="s">
        <v>584</v>
      </c>
      <c r="D36" s="153" t="s">
        <v>583</v>
      </c>
      <c r="E36" s="152" t="s">
        <v>582</v>
      </c>
      <c r="F36" s="153" t="s">
        <v>581</v>
      </c>
      <c r="G36" s="153" t="s">
        <v>580</v>
      </c>
      <c r="H36" s="152" t="s">
        <v>579</v>
      </c>
      <c r="I36" s="31"/>
      <c r="J36" s="31"/>
      <c r="K36" s="151"/>
      <c r="L36" s="150"/>
      <c r="M36" s="150"/>
      <c r="N36" s="150"/>
      <c r="O36" s="150"/>
      <c r="P36" s="150"/>
      <c r="Q36" s="31"/>
      <c r="R36" s="31"/>
      <c r="S36" s="31"/>
      <c r="T36" s="31"/>
      <c r="U36" s="31"/>
      <c r="V36" s="31"/>
      <c r="W36" s="31"/>
    </row>
    <row r="37" spans="1:23" s="30" customFormat="1" ht="12.6" customHeight="1" x14ac:dyDescent="0.3">
      <c r="A37" s="119" t="s">
        <v>22</v>
      </c>
      <c r="B37" s="158" t="s">
        <v>16</v>
      </c>
      <c r="C37" s="157" t="s">
        <v>578</v>
      </c>
      <c r="D37" s="156" t="s">
        <v>577</v>
      </c>
      <c r="E37" s="155" t="s">
        <v>576</v>
      </c>
      <c r="F37" s="156" t="s">
        <v>575</v>
      </c>
      <c r="G37" s="156" t="s">
        <v>574</v>
      </c>
      <c r="H37" s="155" t="s">
        <v>573</v>
      </c>
      <c r="I37" s="31"/>
      <c r="J37" s="31"/>
      <c r="K37" s="151"/>
      <c r="L37" s="150"/>
      <c r="M37" s="150"/>
      <c r="N37" s="150"/>
      <c r="O37" s="150"/>
      <c r="P37" s="150"/>
      <c r="Q37" s="31"/>
      <c r="R37" s="31"/>
      <c r="S37" s="31"/>
      <c r="T37" s="31"/>
      <c r="U37" s="31"/>
      <c r="V37" s="31"/>
      <c r="W37" s="31"/>
    </row>
    <row r="38" spans="1:23" s="30" customFormat="1" ht="12.6" customHeight="1" x14ac:dyDescent="0.3">
      <c r="A38" s="112"/>
      <c r="B38" s="38" t="s">
        <v>15</v>
      </c>
      <c r="C38" s="154" t="s">
        <v>572</v>
      </c>
      <c r="D38" s="153" t="s">
        <v>571</v>
      </c>
      <c r="E38" s="152" t="s">
        <v>570</v>
      </c>
      <c r="F38" s="153" t="s">
        <v>569</v>
      </c>
      <c r="G38" s="153" t="s">
        <v>569</v>
      </c>
      <c r="H38" s="152" t="s">
        <v>568</v>
      </c>
      <c r="I38" s="31"/>
      <c r="J38" s="31"/>
      <c r="K38" s="151"/>
      <c r="L38" s="150"/>
      <c r="M38" s="150"/>
      <c r="N38" s="150"/>
      <c r="O38" s="150"/>
      <c r="P38" s="150"/>
      <c r="Q38" s="31"/>
      <c r="R38" s="31"/>
      <c r="S38" s="31"/>
      <c r="T38" s="31"/>
      <c r="U38" s="31"/>
      <c r="V38" s="31"/>
      <c r="W38" s="31"/>
    </row>
    <row r="39" spans="1:23" s="30" customFormat="1" ht="12.6" customHeight="1" x14ac:dyDescent="0.3">
      <c r="A39" s="112"/>
      <c r="B39" s="114" t="s">
        <v>13</v>
      </c>
      <c r="C39" s="154" t="s">
        <v>567</v>
      </c>
      <c r="D39" s="153" t="s">
        <v>566</v>
      </c>
      <c r="E39" s="152" t="s">
        <v>565</v>
      </c>
      <c r="F39" s="153" t="s">
        <v>564</v>
      </c>
      <c r="G39" s="153" t="s">
        <v>563</v>
      </c>
      <c r="H39" s="152" t="s">
        <v>562</v>
      </c>
      <c r="I39" s="31"/>
      <c r="J39" s="31"/>
      <c r="K39" s="151"/>
      <c r="L39" s="150"/>
      <c r="M39" s="150"/>
      <c r="N39" s="150"/>
      <c r="O39" s="150"/>
      <c r="P39" s="150"/>
      <c r="Q39" s="31"/>
      <c r="R39" s="31"/>
      <c r="S39" s="31"/>
      <c r="T39" s="31"/>
      <c r="U39" s="31"/>
      <c r="V39" s="31"/>
      <c r="W39" s="31"/>
    </row>
    <row r="40" spans="1:23" s="30" customFormat="1" ht="12.6" customHeight="1" x14ac:dyDescent="0.3">
      <c r="A40" s="112"/>
      <c r="B40" s="111" t="s">
        <v>45</v>
      </c>
      <c r="C40" s="154" t="s">
        <v>561</v>
      </c>
      <c r="D40" s="153" t="s">
        <v>560</v>
      </c>
      <c r="E40" s="152" t="s">
        <v>559</v>
      </c>
      <c r="F40" s="153" t="s">
        <v>558</v>
      </c>
      <c r="G40" s="153" t="s">
        <v>557</v>
      </c>
      <c r="H40" s="152" t="s">
        <v>556</v>
      </c>
      <c r="I40" s="31"/>
      <c r="J40" s="31"/>
      <c r="K40" s="151"/>
      <c r="L40" s="150"/>
      <c r="M40" s="150"/>
      <c r="N40" s="150"/>
      <c r="O40" s="150"/>
      <c r="P40" s="150"/>
      <c r="Q40" s="31"/>
      <c r="R40" s="31"/>
      <c r="S40" s="31"/>
      <c r="T40" s="31"/>
      <c r="U40" s="31"/>
      <c r="V40" s="31"/>
      <c r="W40" s="31"/>
    </row>
    <row r="41" spans="1:23" s="30" customFormat="1" ht="12.6" customHeight="1" x14ac:dyDescent="0.3">
      <c r="A41" s="112"/>
      <c r="B41" s="111" t="s">
        <v>44</v>
      </c>
      <c r="C41" s="154" t="s">
        <v>555</v>
      </c>
      <c r="D41" s="153" t="s">
        <v>554</v>
      </c>
      <c r="E41" s="152" t="s">
        <v>553</v>
      </c>
      <c r="F41" s="153" t="s">
        <v>552</v>
      </c>
      <c r="G41" s="153" t="s">
        <v>551</v>
      </c>
      <c r="H41" s="152" t="s">
        <v>550</v>
      </c>
      <c r="I41" s="31"/>
      <c r="J41" s="31"/>
      <c r="K41" s="151"/>
      <c r="L41" s="150"/>
      <c r="M41" s="150"/>
      <c r="N41" s="150"/>
      <c r="O41" s="150"/>
      <c r="P41" s="150"/>
      <c r="Q41" s="31"/>
      <c r="R41" s="31"/>
      <c r="S41" s="31"/>
      <c r="T41" s="31"/>
      <c r="U41" s="31"/>
      <c r="V41" s="31"/>
      <c r="W41" s="31"/>
    </row>
    <row r="42" spans="1:23" s="31" customFormat="1" ht="12.6" customHeight="1" x14ac:dyDescent="0.3">
      <c r="A42" s="414" t="s">
        <v>21</v>
      </c>
      <c r="B42" s="431" t="s">
        <v>16</v>
      </c>
      <c r="C42" s="432" t="s">
        <v>549</v>
      </c>
      <c r="D42" s="433" t="s">
        <v>548</v>
      </c>
      <c r="E42" s="434" t="s">
        <v>547</v>
      </c>
      <c r="F42" s="433" t="s">
        <v>546</v>
      </c>
      <c r="G42" s="433" t="s">
        <v>546</v>
      </c>
      <c r="H42" s="434" t="s">
        <v>545</v>
      </c>
      <c r="K42" s="151"/>
      <c r="L42" s="160"/>
      <c r="M42" s="160"/>
      <c r="N42" s="160"/>
      <c r="O42" s="160"/>
      <c r="P42" s="160"/>
    </row>
    <row r="43" spans="1:23" s="31" customFormat="1" ht="12.6" customHeight="1" x14ac:dyDescent="0.3">
      <c r="A43" s="419"/>
      <c r="B43" s="425" t="s">
        <v>15</v>
      </c>
      <c r="C43" s="435" t="s">
        <v>544</v>
      </c>
      <c r="D43" s="436" t="s">
        <v>543</v>
      </c>
      <c r="E43" s="437" t="s">
        <v>542</v>
      </c>
      <c r="F43" s="436" t="s">
        <v>541</v>
      </c>
      <c r="G43" s="436" t="s">
        <v>540</v>
      </c>
      <c r="H43" s="437" t="s">
        <v>539</v>
      </c>
      <c r="K43" s="151"/>
      <c r="L43" s="160"/>
      <c r="M43" s="160"/>
      <c r="N43" s="160"/>
      <c r="O43" s="160"/>
      <c r="P43" s="160"/>
    </row>
    <row r="44" spans="1:23" s="31" customFormat="1" ht="12.6" customHeight="1" x14ac:dyDescent="0.3">
      <c r="A44" s="419"/>
      <c r="B44" s="425" t="s">
        <v>13</v>
      </c>
      <c r="C44" s="435" t="s">
        <v>538</v>
      </c>
      <c r="D44" s="436" t="s">
        <v>537</v>
      </c>
      <c r="E44" s="437" t="s">
        <v>536</v>
      </c>
      <c r="F44" s="436" t="s">
        <v>535</v>
      </c>
      <c r="G44" s="436" t="s">
        <v>534</v>
      </c>
      <c r="H44" s="437" t="s">
        <v>533</v>
      </c>
      <c r="K44" s="151"/>
      <c r="L44" s="160"/>
      <c r="M44" s="160"/>
      <c r="N44" s="160"/>
      <c r="O44" s="160"/>
      <c r="P44" s="160"/>
    </row>
    <row r="45" spans="1:23" s="31" customFormat="1" ht="12.6" customHeight="1" x14ac:dyDescent="0.3">
      <c r="A45" s="419"/>
      <c r="B45" s="425" t="s">
        <v>45</v>
      </c>
      <c r="C45" s="435" t="s">
        <v>532</v>
      </c>
      <c r="D45" s="436" t="s">
        <v>531</v>
      </c>
      <c r="E45" s="437" t="s">
        <v>530</v>
      </c>
      <c r="F45" s="436" t="s">
        <v>529</v>
      </c>
      <c r="G45" s="436" t="s">
        <v>528</v>
      </c>
      <c r="H45" s="437" t="s">
        <v>527</v>
      </c>
      <c r="K45" s="151"/>
      <c r="L45" s="160"/>
      <c r="M45" s="160"/>
      <c r="N45" s="160"/>
      <c r="O45" s="160"/>
      <c r="P45" s="160"/>
    </row>
    <row r="46" spans="1:23" s="31" customFormat="1" ht="12.6" customHeight="1" x14ac:dyDescent="0.3">
      <c r="A46" s="426"/>
      <c r="B46" s="427" t="s">
        <v>44</v>
      </c>
      <c r="C46" s="438" t="s">
        <v>526</v>
      </c>
      <c r="D46" s="439" t="s">
        <v>525</v>
      </c>
      <c r="E46" s="440" t="s">
        <v>524</v>
      </c>
      <c r="F46" s="439" t="s">
        <v>523</v>
      </c>
      <c r="G46" s="439" t="s">
        <v>522</v>
      </c>
      <c r="H46" s="440" t="s">
        <v>521</v>
      </c>
      <c r="K46" s="151"/>
      <c r="L46" s="160"/>
      <c r="M46" s="160"/>
      <c r="N46" s="160"/>
      <c r="O46" s="160"/>
      <c r="P46" s="160"/>
    </row>
    <row r="47" spans="1:23" s="30" customFormat="1" ht="12.6" customHeight="1" x14ac:dyDescent="0.3">
      <c r="A47" s="112" t="s">
        <v>20</v>
      </c>
      <c r="B47" s="159" t="s">
        <v>16</v>
      </c>
      <c r="C47" s="154" t="s">
        <v>520</v>
      </c>
      <c r="D47" s="153" t="s">
        <v>519</v>
      </c>
      <c r="E47" s="152" t="s">
        <v>518</v>
      </c>
      <c r="F47" s="153" t="s">
        <v>517</v>
      </c>
      <c r="G47" s="153" t="s">
        <v>517</v>
      </c>
      <c r="H47" s="152" t="s">
        <v>516</v>
      </c>
      <c r="I47" s="31"/>
      <c r="J47" s="31"/>
      <c r="K47" s="151"/>
      <c r="L47" s="150"/>
      <c r="M47" s="150"/>
      <c r="N47" s="150"/>
      <c r="O47" s="150"/>
      <c r="P47" s="150"/>
      <c r="Q47" s="31"/>
      <c r="R47" s="31"/>
      <c r="S47" s="31"/>
      <c r="T47" s="31"/>
      <c r="U47" s="31"/>
      <c r="V47" s="31"/>
      <c r="W47" s="31"/>
    </row>
    <row r="48" spans="1:23" s="30" customFormat="1" ht="12.6" customHeight="1" x14ac:dyDescent="0.3">
      <c r="A48" s="112"/>
      <c r="B48" s="38" t="s">
        <v>15</v>
      </c>
      <c r="C48" s="154" t="s">
        <v>515</v>
      </c>
      <c r="D48" s="153" t="s">
        <v>514</v>
      </c>
      <c r="E48" s="152" t="s">
        <v>513</v>
      </c>
      <c r="F48" s="153" t="s">
        <v>512</v>
      </c>
      <c r="G48" s="153" t="s">
        <v>511</v>
      </c>
      <c r="H48" s="152" t="s">
        <v>510</v>
      </c>
      <c r="I48" s="31"/>
      <c r="J48" s="31"/>
      <c r="K48" s="151"/>
      <c r="L48" s="150"/>
      <c r="M48" s="150"/>
      <c r="N48" s="150"/>
      <c r="O48" s="150"/>
      <c r="P48" s="150"/>
      <c r="Q48" s="31"/>
      <c r="R48" s="31"/>
      <c r="S48" s="31"/>
      <c r="T48" s="31"/>
      <c r="U48" s="31"/>
      <c r="V48" s="31"/>
      <c r="W48" s="31"/>
    </row>
    <row r="49" spans="1:23" s="30" customFormat="1" ht="12.6" customHeight="1" x14ac:dyDescent="0.3">
      <c r="A49" s="112"/>
      <c r="B49" s="114" t="s">
        <v>13</v>
      </c>
      <c r="C49" s="154" t="s">
        <v>509</v>
      </c>
      <c r="D49" s="153" t="s">
        <v>508</v>
      </c>
      <c r="E49" s="152" t="s">
        <v>507</v>
      </c>
      <c r="F49" s="153" t="s">
        <v>506</v>
      </c>
      <c r="G49" s="153" t="s">
        <v>505</v>
      </c>
      <c r="H49" s="152" t="s">
        <v>504</v>
      </c>
      <c r="I49" s="31"/>
      <c r="J49" s="31"/>
      <c r="K49" s="151"/>
      <c r="L49" s="150"/>
      <c r="M49" s="150"/>
      <c r="N49" s="150"/>
      <c r="O49" s="150"/>
      <c r="P49" s="150"/>
      <c r="Q49" s="31"/>
      <c r="R49" s="31"/>
      <c r="S49" s="31"/>
      <c r="T49" s="31"/>
      <c r="U49" s="31"/>
      <c r="V49" s="31"/>
      <c r="W49" s="31"/>
    </row>
    <row r="50" spans="1:23" s="30" customFormat="1" ht="12.6" customHeight="1" x14ac:dyDescent="0.3">
      <c r="A50" s="112"/>
      <c r="B50" s="111" t="s">
        <v>45</v>
      </c>
      <c r="C50" s="154" t="s">
        <v>503</v>
      </c>
      <c r="D50" s="153" t="s">
        <v>502</v>
      </c>
      <c r="E50" s="152" t="s">
        <v>501</v>
      </c>
      <c r="F50" s="153" t="s">
        <v>500</v>
      </c>
      <c r="G50" s="153" t="s">
        <v>499</v>
      </c>
      <c r="H50" s="152" t="s">
        <v>498</v>
      </c>
      <c r="I50" s="31"/>
      <c r="J50" s="31"/>
      <c r="K50" s="151"/>
      <c r="L50" s="150"/>
      <c r="M50" s="150"/>
      <c r="N50" s="150"/>
      <c r="O50" s="150"/>
      <c r="P50" s="150"/>
      <c r="Q50" s="31"/>
      <c r="R50" s="31"/>
      <c r="S50" s="31"/>
      <c r="T50" s="31"/>
      <c r="U50" s="31"/>
      <c r="V50" s="31"/>
      <c r="W50" s="31"/>
    </row>
    <row r="51" spans="1:23" s="30" customFormat="1" ht="12.6" customHeight="1" x14ac:dyDescent="0.3">
      <c r="A51" s="112"/>
      <c r="B51" s="111" t="s">
        <v>44</v>
      </c>
      <c r="C51" s="154" t="s">
        <v>497</v>
      </c>
      <c r="D51" s="153" t="s">
        <v>496</v>
      </c>
      <c r="E51" s="152" t="s">
        <v>495</v>
      </c>
      <c r="F51" s="153" t="s">
        <v>494</v>
      </c>
      <c r="G51" s="153" t="s">
        <v>493</v>
      </c>
      <c r="H51" s="152" t="s">
        <v>492</v>
      </c>
      <c r="I51" s="31"/>
      <c r="J51" s="31"/>
      <c r="K51" s="151"/>
      <c r="L51" s="150"/>
      <c r="M51" s="150"/>
      <c r="N51" s="150"/>
      <c r="O51" s="150"/>
      <c r="P51" s="150"/>
      <c r="Q51" s="31"/>
      <c r="R51" s="31"/>
      <c r="S51" s="31"/>
      <c r="T51" s="31"/>
      <c r="U51" s="31"/>
      <c r="V51" s="31"/>
      <c r="W51" s="31"/>
    </row>
    <row r="52" spans="1:23" s="30" customFormat="1" ht="12.6" customHeight="1" x14ac:dyDescent="0.3">
      <c r="A52" s="119" t="s">
        <v>19</v>
      </c>
      <c r="B52" s="158" t="s">
        <v>16</v>
      </c>
      <c r="C52" s="157" t="s">
        <v>491</v>
      </c>
      <c r="D52" s="156" t="s">
        <v>490</v>
      </c>
      <c r="E52" s="155" t="s">
        <v>489</v>
      </c>
      <c r="F52" s="156" t="s">
        <v>488</v>
      </c>
      <c r="G52" s="156" t="s">
        <v>488</v>
      </c>
      <c r="H52" s="155" t="s">
        <v>487</v>
      </c>
      <c r="I52" s="31"/>
      <c r="J52" s="31"/>
      <c r="K52" s="151"/>
      <c r="L52" s="150"/>
      <c r="M52" s="150"/>
      <c r="N52" s="150"/>
      <c r="O52" s="150"/>
      <c r="P52" s="150"/>
      <c r="Q52" s="31"/>
      <c r="R52" s="31"/>
      <c r="S52" s="31"/>
      <c r="T52" s="31"/>
      <c r="U52" s="31"/>
      <c r="V52" s="31"/>
      <c r="W52" s="31"/>
    </row>
    <row r="53" spans="1:23" s="30" customFormat="1" ht="12.6" customHeight="1" x14ac:dyDescent="0.3">
      <c r="A53" s="112"/>
      <c r="B53" s="38" t="s">
        <v>15</v>
      </c>
      <c r="C53" s="154" t="s">
        <v>486</v>
      </c>
      <c r="D53" s="153" t="s">
        <v>485</v>
      </c>
      <c r="E53" s="152" t="s">
        <v>484</v>
      </c>
      <c r="F53" s="153" t="s">
        <v>483</v>
      </c>
      <c r="G53" s="153" t="s">
        <v>483</v>
      </c>
      <c r="H53" s="152" t="s">
        <v>482</v>
      </c>
      <c r="I53" s="31"/>
      <c r="J53" s="31"/>
      <c r="K53" s="151"/>
      <c r="L53" s="150"/>
      <c r="M53" s="150"/>
      <c r="N53" s="150"/>
      <c r="O53" s="150"/>
      <c r="P53" s="150"/>
      <c r="Q53" s="31"/>
      <c r="R53" s="31"/>
      <c r="S53" s="31"/>
      <c r="T53" s="31"/>
      <c r="U53" s="31"/>
      <c r="V53" s="31"/>
      <c r="W53" s="31"/>
    </row>
    <row r="54" spans="1:23" s="30" customFormat="1" ht="12.6" customHeight="1" x14ac:dyDescent="0.3">
      <c r="A54" s="112"/>
      <c r="B54" s="114" t="s">
        <v>13</v>
      </c>
      <c r="C54" s="154" t="s">
        <v>481</v>
      </c>
      <c r="D54" s="153" t="s">
        <v>480</v>
      </c>
      <c r="E54" s="152" t="s">
        <v>479</v>
      </c>
      <c r="F54" s="153" t="s">
        <v>478</v>
      </c>
      <c r="G54" s="153" t="s">
        <v>477</v>
      </c>
      <c r="H54" s="152" t="s">
        <v>476</v>
      </c>
      <c r="I54" s="31"/>
      <c r="J54" s="31"/>
      <c r="K54" s="151"/>
      <c r="L54" s="150"/>
      <c r="M54" s="150"/>
      <c r="N54" s="150"/>
      <c r="O54" s="150"/>
      <c r="P54" s="150"/>
      <c r="Q54" s="31"/>
      <c r="R54" s="31"/>
      <c r="S54" s="31"/>
      <c r="T54" s="31"/>
      <c r="U54" s="31"/>
      <c r="V54" s="31"/>
      <c r="W54" s="31"/>
    </row>
    <row r="55" spans="1:23" s="30" customFormat="1" ht="12.6" customHeight="1" x14ac:dyDescent="0.3">
      <c r="A55" s="112"/>
      <c r="B55" s="111" t="s">
        <v>45</v>
      </c>
      <c r="C55" s="154" t="s">
        <v>475</v>
      </c>
      <c r="D55" s="153" t="s">
        <v>474</v>
      </c>
      <c r="E55" s="152" t="s">
        <v>473</v>
      </c>
      <c r="F55" s="153" t="s">
        <v>472</v>
      </c>
      <c r="G55" s="153" t="s">
        <v>471</v>
      </c>
      <c r="H55" s="152" t="s">
        <v>470</v>
      </c>
      <c r="I55" s="31"/>
      <c r="J55" s="31"/>
      <c r="K55" s="151"/>
      <c r="L55" s="150"/>
      <c r="M55" s="150"/>
      <c r="N55" s="150"/>
      <c r="O55" s="150"/>
      <c r="P55" s="150"/>
      <c r="Q55" s="31"/>
      <c r="R55" s="31"/>
      <c r="S55" s="31"/>
      <c r="T55" s="31"/>
      <c r="U55" s="31"/>
      <c r="V55" s="31"/>
      <c r="W55" s="31"/>
    </row>
    <row r="56" spans="1:23" s="30" customFormat="1" ht="12.6" customHeight="1" x14ac:dyDescent="0.3">
      <c r="A56" s="112"/>
      <c r="B56" s="111" t="s">
        <v>44</v>
      </c>
      <c r="C56" s="154" t="s">
        <v>469</v>
      </c>
      <c r="D56" s="153" t="s">
        <v>468</v>
      </c>
      <c r="E56" s="152" t="s">
        <v>467</v>
      </c>
      <c r="F56" s="153" t="s">
        <v>466</v>
      </c>
      <c r="G56" s="153" t="s">
        <v>465</v>
      </c>
      <c r="H56" s="152" t="s">
        <v>464</v>
      </c>
      <c r="I56" s="31"/>
      <c r="J56" s="31"/>
      <c r="K56" s="151"/>
      <c r="L56" s="150"/>
      <c r="M56" s="150"/>
      <c r="N56" s="150"/>
      <c r="O56" s="150"/>
      <c r="P56" s="150"/>
      <c r="Q56" s="31"/>
      <c r="R56" s="31"/>
      <c r="S56" s="31"/>
      <c r="T56" s="31"/>
      <c r="U56" s="31"/>
      <c r="V56" s="31"/>
      <c r="W56" s="31"/>
    </row>
    <row r="57" spans="1:23" s="31" customFormat="1" ht="12.6" customHeight="1" x14ac:dyDescent="0.3">
      <c r="A57" s="414" t="s">
        <v>18</v>
      </c>
      <c r="B57" s="431" t="s">
        <v>16</v>
      </c>
      <c r="C57" s="432" t="s">
        <v>463</v>
      </c>
      <c r="D57" s="433" t="s">
        <v>462</v>
      </c>
      <c r="E57" s="434" t="s">
        <v>461</v>
      </c>
      <c r="F57" s="433" t="s">
        <v>460</v>
      </c>
      <c r="G57" s="433" t="s">
        <v>459</v>
      </c>
      <c r="H57" s="434" t="s">
        <v>458</v>
      </c>
      <c r="K57" s="151"/>
      <c r="L57" s="160"/>
      <c r="M57" s="160"/>
      <c r="N57" s="160"/>
      <c r="O57" s="160"/>
      <c r="P57" s="160"/>
    </row>
    <row r="58" spans="1:23" s="31" customFormat="1" ht="12.6" customHeight="1" x14ac:dyDescent="0.3">
      <c r="A58" s="419"/>
      <c r="B58" s="425" t="s">
        <v>15</v>
      </c>
      <c r="C58" s="435" t="s">
        <v>457</v>
      </c>
      <c r="D58" s="436" t="s">
        <v>456</v>
      </c>
      <c r="E58" s="437" t="s">
        <v>455</v>
      </c>
      <c r="F58" s="436" t="s">
        <v>454</v>
      </c>
      <c r="G58" s="436" t="s">
        <v>453</v>
      </c>
      <c r="H58" s="437" t="s">
        <v>452</v>
      </c>
      <c r="K58" s="151"/>
      <c r="L58" s="160"/>
      <c r="M58" s="160"/>
      <c r="N58" s="160"/>
      <c r="O58" s="160"/>
      <c r="P58" s="160"/>
    </row>
    <row r="59" spans="1:23" s="31" customFormat="1" ht="12.6" customHeight="1" x14ac:dyDescent="0.3">
      <c r="A59" s="419"/>
      <c r="B59" s="425" t="s">
        <v>13</v>
      </c>
      <c r="C59" s="435" t="s">
        <v>451</v>
      </c>
      <c r="D59" s="436" t="s">
        <v>450</v>
      </c>
      <c r="E59" s="437" t="s">
        <v>449</v>
      </c>
      <c r="F59" s="436" t="s">
        <v>448</v>
      </c>
      <c r="G59" s="436" t="s">
        <v>447</v>
      </c>
      <c r="H59" s="437" t="s">
        <v>446</v>
      </c>
      <c r="K59" s="151"/>
      <c r="L59" s="160"/>
      <c r="M59" s="160"/>
      <c r="N59" s="160"/>
      <c r="O59" s="160"/>
      <c r="P59" s="160"/>
    </row>
    <row r="60" spans="1:23" s="31" customFormat="1" ht="12.6" customHeight="1" x14ac:dyDescent="0.3">
      <c r="A60" s="419"/>
      <c r="B60" s="425" t="s">
        <v>45</v>
      </c>
      <c r="C60" s="435" t="s">
        <v>445</v>
      </c>
      <c r="D60" s="436" t="s">
        <v>444</v>
      </c>
      <c r="E60" s="437" t="s">
        <v>443</v>
      </c>
      <c r="F60" s="436" t="s">
        <v>442</v>
      </c>
      <c r="G60" s="436" t="s">
        <v>441</v>
      </c>
      <c r="H60" s="437" t="s">
        <v>440</v>
      </c>
      <c r="K60" s="151"/>
      <c r="L60" s="160"/>
      <c r="M60" s="160"/>
      <c r="N60" s="160"/>
      <c r="O60" s="160"/>
      <c r="P60" s="160"/>
    </row>
    <row r="61" spans="1:23" s="31" customFormat="1" ht="12.6" customHeight="1" x14ac:dyDescent="0.3">
      <c r="A61" s="426"/>
      <c r="B61" s="427" t="s">
        <v>44</v>
      </c>
      <c r="C61" s="438" t="s">
        <v>439</v>
      </c>
      <c r="D61" s="439" t="s">
        <v>438</v>
      </c>
      <c r="E61" s="440" t="s">
        <v>437</v>
      </c>
      <c r="F61" s="439" t="s">
        <v>436</v>
      </c>
      <c r="G61" s="439" t="s">
        <v>435</v>
      </c>
      <c r="H61" s="440" t="s">
        <v>434</v>
      </c>
      <c r="K61" s="151"/>
      <c r="L61" s="160"/>
      <c r="M61" s="160"/>
      <c r="N61" s="160"/>
      <c r="O61" s="160"/>
      <c r="P61" s="160"/>
    </row>
    <row r="62" spans="1:23" s="30" customFormat="1" ht="12.6" customHeight="1" x14ac:dyDescent="0.3">
      <c r="A62" s="112" t="s">
        <v>17</v>
      </c>
      <c r="B62" s="159" t="s">
        <v>16</v>
      </c>
      <c r="C62" s="154" t="s">
        <v>433</v>
      </c>
      <c r="D62" s="153" t="s">
        <v>432</v>
      </c>
      <c r="E62" s="152" t="s">
        <v>431</v>
      </c>
      <c r="F62" s="153" t="s">
        <v>430</v>
      </c>
      <c r="G62" s="153" t="s">
        <v>429</v>
      </c>
      <c r="H62" s="152" t="s">
        <v>428</v>
      </c>
      <c r="I62" s="31"/>
      <c r="J62" s="31"/>
      <c r="K62" s="151"/>
      <c r="L62" s="150"/>
      <c r="M62" s="150"/>
      <c r="N62" s="150"/>
      <c r="O62" s="150"/>
      <c r="P62" s="150"/>
      <c r="Q62" s="31"/>
      <c r="R62" s="31"/>
      <c r="S62" s="31"/>
      <c r="T62" s="31"/>
      <c r="U62" s="31"/>
      <c r="V62" s="31"/>
      <c r="W62" s="31"/>
    </row>
    <row r="63" spans="1:23" s="30" customFormat="1" ht="12.6" customHeight="1" x14ac:dyDescent="0.3">
      <c r="A63" s="112"/>
      <c r="B63" s="38" t="s">
        <v>15</v>
      </c>
      <c r="C63" s="154" t="s">
        <v>427</v>
      </c>
      <c r="D63" s="153" t="s">
        <v>426</v>
      </c>
      <c r="E63" s="152" t="s">
        <v>425</v>
      </c>
      <c r="F63" s="153" t="s">
        <v>424</v>
      </c>
      <c r="G63" s="153" t="s">
        <v>423</v>
      </c>
      <c r="H63" s="152" t="s">
        <v>422</v>
      </c>
      <c r="I63" s="31"/>
      <c r="J63" s="31"/>
      <c r="K63" s="151"/>
      <c r="L63" s="150"/>
      <c r="M63" s="150"/>
      <c r="N63" s="150"/>
      <c r="O63" s="150"/>
      <c r="P63" s="150"/>
      <c r="Q63" s="31"/>
      <c r="R63" s="31"/>
      <c r="S63" s="31"/>
      <c r="T63" s="31"/>
      <c r="U63" s="31"/>
      <c r="V63" s="31"/>
      <c r="W63" s="31"/>
    </row>
    <row r="64" spans="1:23" s="30" customFormat="1" ht="12.6" customHeight="1" x14ac:dyDescent="0.3">
      <c r="A64" s="112"/>
      <c r="B64" s="114" t="s">
        <v>13</v>
      </c>
      <c r="C64" s="154" t="s">
        <v>421</v>
      </c>
      <c r="D64" s="153" t="s">
        <v>420</v>
      </c>
      <c r="E64" s="152" t="s">
        <v>419</v>
      </c>
      <c r="F64" s="153" t="s">
        <v>418</v>
      </c>
      <c r="G64" s="153" t="s">
        <v>417</v>
      </c>
      <c r="H64" s="152" t="s">
        <v>416</v>
      </c>
      <c r="I64" s="31"/>
      <c r="J64" s="31"/>
      <c r="K64" s="151"/>
      <c r="L64" s="150"/>
      <c r="M64" s="150"/>
      <c r="N64" s="150"/>
      <c r="O64" s="150"/>
      <c r="P64" s="150"/>
      <c r="Q64" s="31"/>
      <c r="R64" s="31"/>
      <c r="S64" s="31"/>
      <c r="T64" s="31"/>
      <c r="U64" s="31"/>
      <c r="V64" s="31"/>
      <c r="W64" s="31"/>
    </row>
    <row r="65" spans="1:23" s="30" customFormat="1" ht="12.6" customHeight="1" x14ac:dyDescent="0.3">
      <c r="A65" s="112"/>
      <c r="B65" s="111" t="s">
        <v>45</v>
      </c>
      <c r="C65" s="154" t="s">
        <v>415</v>
      </c>
      <c r="D65" s="153" t="s">
        <v>414</v>
      </c>
      <c r="E65" s="152" t="s">
        <v>413</v>
      </c>
      <c r="F65" s="153" t="s">
        <v>412</v>
      </c>
      <c r="G65" s="153" t="s">
        <v>411</v>
      </c>
      <c r="H65" s="152" t="s">
        <v>410</v>
      </c>
      <c r="I65" s="31"/>
      <c r="J65" s="31"/>
      <c r="K65" s="151"/>
      <c r="L65" s="150"/>
      <c r="M65" s="150"/>
      <c r="N65" s="150"/>
      <c r="O65" s="150"/>
      <c r="P65" s="150"/>
      <c r="Q65" s="31"/>
      <c r="R65" s="31"/>
      <c r="S65" s="31"/>
      <c r="T65" s="31"/>
      <c r="U65" s="31"/>
      <c r="V65" s="31"/>
      <c r="W65" s="31"/>
    </row>
    <row r="66" spans="1:23" s="30" customFormat="1" ht="12.6" customHeight="1" x14ac:dyDescent="0.3">
      <c r="A66" s="112"/>
      <c r="B66" s="111" t="s">
        <v>44</v>
      </c>
      <c r="C66" s="154" t="s">
        <v>409</v>
      </c>
      <c r="D66" s="153" t="s">
        <v>408</v>
      </c>
      <c r="E66" s="152" t="s">
        <v>407</v>
      </c>
      <c r="F66" s="153" t="s">
        <v>406</v>
      </c>
      <c r="G66" s="153" t="s">
        <v>405</v>
      </c>
      <c r="H66" s="152" t="s">
        <v>404</v>
      </c>
      <c r="I66" s="31"/>
      <c r="J66" s="31"/>
      <c r="K66" s="151"/>
      <c r="L66" s="150"/>
      <c r="M66" s="150"/>
      <c r="N66" s="150"/>
      <c r="O66" s="150"/>
      <c r="P66" s="150"/>
      <c r="Q66" s="31"/>
      <c r="R66" s="31"/>
      <c r="S66" s="31"/>
      <c r="T66" s="31"/>
      <c r="U66" s="31"/>
      <c r="V66" s="31"/>
      <c r="W66" s="31"/>
    </row>
    <row r="67" spans="1:23" s="30" customFormat="1" ht="12.6" customHeight="1" x14ac:dyDescent="0.3">
      <c r="A67" s="119" t="s">
        <v>14</v>
      </c>
      <c r="B67" s="158" t="s">
        <v>16</v>
      </c>
      <c r="C67" s="157" t="s">
        <v>403</v>
      </c>
      <c r="D67" s="156" t="s">
        <v>402</v>
      </c>
      <c r="E67" s="155" t="s">
        <v>401</v>
      </c>
      <c r="F67" s="156" t="s">
        <v>400</v>
      </c>
      <c r="G67" s="156" t="s">
        <v>399</v>
      </c>
      <c r="H67" s="155" t="s">
        <v>398</v>
      </c>
      <c r="I67" s="31"/>
      <c r="J67" s="31"/>
      <c r="K67" s="151"/>
      <c r="L67" s="150"/>
      <c r="M67" s="150"/>
      <c r="N67" s="150"/>
      <c r="O67" s="150"/>
      <c r="P67" s="150"/>
      <c r="Q67" s="31"/>
      <c r="R67" s="31"/>
      <c r="S67" s="31"/>
      <c r="T67" s="31"/>
      <c r="U67" s="31"/>
      <c r="V67" s="31"/>
      <c r="W67" s="31"/>
    </row>
    <row r="68" spans="1:23" s="30" customFormat="1" ht="12.6" customHeight="1" x14ac:dyDescent="0.3">
      <c r="A68" s="112"/>
      <c r="B68" s="38" t="s">
        <v>15</v>
      </c>
      <c r="C68" s="154" t="s">
        <v>397</v>
      </c>
      <c r="D68" s="153" t="s">
        <v>396</v>
      </c>
      <c r="E68" s="152" t="s">
        <v>395</v>
      </c>
      <c r="F68" s="153" t="s">
        <v>394</v>
      </c>
      <c r="G68" s="153" t="s">
        <v>393</v>
      </c>
      <c r="H68" s="152" t="s">
        <v>392</v>
      </c>
      <c r="I68" s="31"/>
      <c r="J68" s="31"/>
      <c r="K68" s="151"/>
      <c r="L68" s="150"/>
      <c r="M68" s="150"/>
      <c r="N68" s="150"/>
      <c r="O68" s="150"/>
      <c r="P68" s="150"/>
      <c r="Q68" s="31"/>
      <c r="R68" s="31"/>
      <c r="S68" s="31"/>
      <c r="T68" s="31"/>
      <c r="U68" s="31"/>
      <c r="V68" s="31"/>
      <c r="W68" s="31"/>
    </row>
    <row r="69" spans="1:23" s="30" customFormat="1" ht="12.6" customHeight="1" x14ac:dyDescent="0.3">
      <c r="A69" s="112"/>
      <c r="B69" s="114" t="s">
        <v>13</v>
      </c>
      <c r="C69" s="154" t="s">
        <v>391</v>
      </c>
      <c r="D69" s="153" t="s">
        <v>390</v>
      </c>
      <c r="E69" s="152" t="s">
        <v>389</v>
      </c>
      <c r="F69" s="153" t="s">
        <v>388</v>
      </c>
      <c r="G69" s="153" t="s">
        <v>387</v>
      </c>
      <c r="H69" s="152" t="s">
        <v>386</v>
      </c>
      <c r="I69" s="31"/>
      <c r="J69" s="31"/>
      <c r="K69" s="151"/>
      <c r="L69" s="150"/>
      <c r="M69" s="150"/>
      <c r="N69" s="150"/>
      <c r="O69" s="150"/>
      <c r="P69" s="150"/>
      <c r="Q69" s="31"/>
      <c r="R69" s="31"/>
      <c r="S69" s="31"/>
      <c r="T69" s="31"/>
      <c r="U69" s="31"/>
      <c r="V69" s="31"/>
      <c r="W69" s="31"/>
    </row>
    <row r="70" spans="1:23" s="30" customFormat="1" ht="12.6" customHeight="1" x14ac:dyDescent="0.3">
      <c r="A70" s="112"/>
      <c r="B70" s="111" t="s">
        <v>45</v>
      </c>
      <c r="C70" s="154" t="s">
        <v>385</v>
      </c>
      <c r="D70" s="153" t="s">
        <v>384</v>
      </c>
      <c r="E70" s="152" t="s">
        <v>383</v>
      </c>
      <c r="F70" s="153" t="s">
        <v>382</v>
      </c>
      <c r="G70" s="153" t="s">
        <v>381</v>
      </c>
      <c r="H70" s="152" t="s">
        <v>380</v>
      </c>
      <c r="I70" s="31"/>
      <c r="J70" s="31"/>
      <c r="K70" s="151"/>
      <c r="L70" s="150"/>
      <c r="M70" s="150"/>
      <c r="N70" s="150"/>
      <c r="O70" s="150"/>
      <c r="P70" s="150"/>
      <c r="Q70" s="31"/>
      <c r="R70" s="31"/>
      <c r="S70" s="31"/>
      <c r="T70" s="31"/>
      <c r="U70" s="31"/>
      <c r="V70" s="31"/>
      <c r="W70" s="31"/>
    </row>
    <row r="71" spans="1:23" s="30" customFormat="1" ht="12.6" customHeight="1" x14ac:dyDescent="0.3">
      <c r="A71" s="112"/>
      <c r="B71" s="111" t="s">
        <v>44</v>
      </c>
      <c r="C71" s="154" t="s">
        <v>379</v>
      </c>
      <c r="D71" s="153" t="s">
        <v>378</v>
      </c>
      <c r="E71" s="152" t="s">
        <v>377</v>
      </c>
      <c r="F71" s="153" t="s">
        <v>376</v>
      </c>
      <c r="G71" s="153" t="s">
        <v>375</v>
      </c>
      <c r="H71" s="152" t="s">
        <v>374</v>
      </c>
      <c r="I71" s="31"/>
      <c r="J71" s="31"/>
      <c r="K71" s="151"/>
      <c r="L71" s="150"/>
      <c r="M71" s="150"/>
      <c r="N71" s="150"/>
      <c r="O71" s="150"/>
      <c r="P71" s="150"/>
      <c r="Q71" s="31"/>
      <c r="R71" s="31"/>
      <c r="S71" s="31"/>
      <c r="T71" s="31"/>
      <c r="U71" s="31"/>
      <c r="V71" s="31"/>
      <c r="W71" s="31"/>
    </row>
    <row r="72" spans="1:23" s="102" customFormat="1" ht="10.199999999999999" x14ac:dyDescent="0.2">
      <c r="L72" s="146"/>
      <c r="M72" s="146"/>
      <c r="N72" s="146"/>
      <c r="O72" s="146"/>
      <c r="P72" s="146"/>
    </row>
    <row r="73" spans="1:23" s="144" customFormat="1" ht="49.2" customHeight="1" x14ac:dyDescent="0.2">
      <c r="A73" s="601" t="s">
        <v>2367</v>
      </c>
      <c r="B73" s="601"/>
      <c r="C73" s="601"/>
      <c r="D73" s="601"/>
      <c r="E73" s="601"/>
      <c r="F73" s="601"/>
      <c r="G73" s="601"/>
      <c r="H73" s="601"/>
      <c r="L73" s="145"/>
      <c r="M73" s="145"/>
      <c r="N73" s="145"/>
      <c r="O73" s="145"/>
      <c r="P73" s="145"/>
    </row>
    <row r="74" spans="1:23" ht="27" customHeight="1" x14ac:dyDescent="0.2">
      <c r="A74" s="613" t="s">
        <v>2368</v>
      </c>
      <c r="B74" s="613"/>
      <c r="C74" s="613"/>
      <c r="D74" s="613"/>
      <c r="E74" s="613"/>
      <c r="F74" s="613"/>
      <c r="G74" s="613"/>
      <c r="H74" s="613"/>
      <c r="I74" s="102"/>
      <c r="J74" s="291"/>
    </row>
    <row r="75" spans="1:23" ht="36" customHeight="1" x14ac:dyDescent="0.2">
      <c r="A75" s="614" t="s">
        <v>2366</v>
      </c>
      <c r="B75" s="614"/>
      <c r="C75" s="614"/>
      <c r="D75" s="614"/>
      <c r="E75" s="614"/>
      <c r="F75" s="614"/>
      <c r="G75" s="614"/>
      <c r="H75" s="614"/>
    </row>
    <row r="77" spans="1:23" ht="12.6" customHeight="1" x14ac:dyDescent="0.2">
      <c r="A77" s="149" t="s">
        <v>10</v>
      </c>
      <c r="B77" s="148"/>
      <c r="C77" s="148"/>
      <c r="D77" s="148"/>
      <c r="E77" s="148"/>
      <c r="F77" s="148"/>
      <c r="G77" s="148"/>
      <c r="H77" s="147" t="s">
        <v>373</v>
      </c>
    </row>
  </sheetData>
  <dataConsolidate>
    <dataRefs count="3">
      <dataRef ref="B95:N108" sheet="J+V-MP" r:id="rId1"/>
      <dataRef ref="B95:N108" sheet="J+V-súkr.sp." r:id="rId2"/>
      <dataRef ref="B97:N110" sheet="Pr-spolu" r:id="rId3"/>
    </dataRefs>
  </dataConsolidate>
  <mergeCells count="8">
    <mergeCell ref="A74:H74"/>
    <mergeCell ref="A75:H75"/>
    <mergeCell ref="A4:A6"/>
    <mergeCell ref="B4:B6"/>
    <mergeCell ref="C4:E4"/>
    <mergeCell ref="A73:H73"/>
    <mergeCell ref="G5:G6"/>
    <mergeCell ref="H5:H6"/>
  </mergeCells>
  <hyperlinks>
    <hyperlink ref="H77" r:id="rId4" location="!/view/sk/VBD_SK_WIN/zp3002rr/v_zp3002rr_00_00_00_sk"/>
    <hyperlink ref="K2:L2" location="Obsah_Contents!A1" display="Obsah / Contents"/>
  </hyperlinks>
  <printOptions horizontalCentered="1"/>
  <pageMargins left="0.23622047244094491" right="0.23622047244094491" top="0.74803149606299213" bottom="0.74803149606299213" header="0.31496062992125984" footer="0.31496062992125984"/>
  <pageSetup paperSize="9" scale="95" fitToHeight="3" orientation="portrait" r:id="rId5"/>
  <headerFooter alignWithMargins="0">
    <oddHeader>&amp;R&amp;8&amp;A</oddHeader>
    <oddFooter>&amp;R&amp;8&amp;P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3"/>
  <sheetViews>
    <sheetView showGridLines="0" tabSelected="1" showOutlineSymbols="0" view="pageBreakPreview" zoomScaleNormal="136" zoomScaleSheetLayoutView="100" workbookViewId="0">
      <pane xSplit="2" ySplit="7" topLeftCell="C341" activePane="bottomRight" state="frozen"/>
      <selection activeCell="C8" sqref="C8"/>
      <selection pane="topRight" activeCell="C8" sqref="C8"/>
      <selection pane="bottomLeft" activeCell="C8" sqref="C8"/>
      <selection pane="bottomRight" activeCell="C553" sqref="C553"/>
    </sheetView>
  </sheetViews>
  <sheetFormatPr defaultColWidth="10.33203125" defaultRowHeight="12.6" customHeight="1" outlineLevelRow="1" x14ac:dyDescent="0.2"/>
  <cols>
    <col min="1" max="1" width="15" style="244" customWidth="1"/>
    <col min="2" max="2" width="4.44140625" style="552" bestFit="1" customWidth="1"/>
    <col min="3" max="3" width="13.5546875" style="276" customWidth="1"/>
    <col min="4" max="6" width="13.44140625" style="276" customWidth="1"/>
    <col min="7" max="7" width="8.44140625" style="1" customWidth="1"/>
    <col min="8" max="8" width="8.109375" style="276" customWidth="1"/>
    <col min="9" max="9" width="8.44140625" style="276" customWidth="1"/>
    <col min="10" max="11" width="13.44140625" style="276" customWidth="1"/>
    <col min="12" max="15" width="4.33203125" style="1" customWidth="1"/>
    <col min="16" max="16384" width="10.33203125" style="1"/>
  </cols>
  <sheetData>
    <row r="1" spans="1:11" s="238" customFormat="1" ht="15" customHeight="1" x14ac:dyDescent="0.3">
      <c r="A1" s="237" t="s">
        <v>43</v>
      </c>
      <c r="B1" s="525"/>
      <c r="C1" s="229"/>
      <c r="D1" s="229"/>
      <c r="E1" s="229"/>
      <c r="F1" s="230" t="s">
        <v>42</v>
      </c>
      <c r="H1" s="229"/>
      <c r="I1" s="229"/>
      <c r="J1" s="229"/>
      <c r="K1" s="230"/>
    </row>
    <row r="2" spans="1:11" s="238" customFormat="1" ht="15" customHeight="1" x14ac:dyDescent="0.3">
      <c r="A2" s="237" t="s">
        <v>2369</v>
      </c>
      <c r="B2" s="258"/>
      <c r="C2" s="258"/>
      <c r="D2" s="258"/>
      <c r="E2" s="258"/>
      <c r="F2" s="231"/>
      <c r="H2" s="258"/>
      <c r="I2" s="488" t="s">
        <v>2287</v>
      </c>
      <c r="J2" s="489"/>
      <c r="K2" s="231"/>
    </row>
    <row r="3" spans="1:11" s="240" customFormat="1" ht="15" customHeight="1" x14ac:dyDescent="0.3">
      <c r="A3" s="619" t="s">
        <v>2370</v>
      </c>
      <c r="B3" s="619"/>
      <c r="C3" s="619"/>
      <c r="D3" s="619"/>
      <c r="E3" s="619"/>
      <c r="F3" s="619"/>
    </row>
    <row r="4" spans="1:11" s="207" customFormat="1" ht="10.8" thickBot="1" x14ac:dyDescent="0.35">
      <c r="A4" s="260" t="s">
        <v>1075</v>
      </c>
      <c r="B4" s="526"/>
      <c r="C4" s="232"/>
      <c r="D4" s="232"/>
      <c r="E4" s="232"/>
      <c r="F4" s="233" t="s">
        <v>1076</v>
      </c>
      <c r="H4" s="232"/>
      <c r="I4" s="232"/>
      <c r="J4" s="232"/>
      <c r="K4" s="233"/>
    </row>
    <row r="5" spans="1:11" s="51" customFormat="1" ht="10.199999999999999" x14ac:dyDescent="0.3">
      <c r="A5" s="589" t="s">
        <v>731</v>
      </c>
      <c r="B5" s="592" t="s">
        <v>38</v>
      </c>
      <c r="C5" s="620" t="s">
        <v>1077</v>
      </c>
      <c r="D5" s="620" t="s">
        <v>1078</v>
      </c>
      <c r="E5" s="620" t="s">
        <v>2371</v>
      </c>
      <c r="F5" s="622" t="s">
        <v>2372</v>
      </c>
      <c r="G5" s="52"/>
      <c r="H5" s="617"/>
      <c r="I5" s="617"/>
      <c r="J5" s="617"/>
      <c r="K5" s="617"/>
    </row>
    <row r="6" spans="1:11" s="130" customFormat="1" ht="10.199999999999999" x14ac:dyDescent="0.2">
      <c r="A6" s="590"/>
      <c r="B6" s="593"/>
      <c r="C6" s="621"/>
      <c r="D6" s="621"/>
      <c r="E6" s="621"/>
      <c r="F6" s="623"/>
      <c r="G6" s="131"/>
      <c r="H6" s="617"/>
      <c r="I6" s="617"/>
      <c r="J6" s="617"/>
      <c r="K6" s="617"/>
    </row>
    <row r="7" spans="1:11" s="123" customFormat="1" ht="27" customHeight="1" thickBot="1" x14ac:dyDescent="0.25">
      <c r="A7" s="591"/>
      <c r="B7" s="594"/>
      <c r="C7" s="234" t="s">
        <v>1079</v>
      </c>
      <c r="D7" s="235" t="s">
        <v>1080</v>
      </c>
      <c r="E7" s="274" t="s">
        <v>2373</v>
      </c>
      <c r="F7" s="275" t="s">
        <v>2374</v>
      </c>
      <c r="G7" s="47"/>
      <c r="H7" s="327"/>
      <c r="I7" s="328"/>
      <c r="J7" s="328"/>
      <c r="K7" s="327"/>
    </row>
    <row r="8" spans="1:11" s="241" customFormat="1" ht="12.6" customHeight="1" x14ac:dyDescent="0.3">
      <c r="A8" s="455" t="s">
        <v>2282</v>
      </c>
      <c r="B8" s="527">
        <v>2017</v>
      </c>
      <c r="C8" s="456">
        <v>5166</v>
      </c>
      <c r="D8" s="457">
        <v>26190.400000000001</v>
      </c>
      <c r="E8" s="457">
        <v>26507.200000000001</v>
      </c>
      <c r="F8" s="458">
        <v>152728.29999999999</v>
      </c>
      <c r="H8" s="227"/>
      <c r="I8" s="227"/>
      <c r="J8" s="227"/>
      <c r="K8" s="227"/>
    </row>
    <row r="9" spans="1:11" s="241" customFormat="1" ht="12.6" customHeight="1" x14ac:dyDescent="0.3">
      <c r="A9" s="441"/>
      <c r="B9" s="528">
        <v>2018</v>
      </c>
      <c r="C9" s="459">
        <v>4753.3999999999996</v>
      </c>
      <c r="D9" s="460">
        <v>18852.400000000001</v>
      </c>
      <c r="E9" s="460">
        <v>26177.1</v>
      </c>
      <c r="F9" s="461">
        <v>142084.9</v>
      </c>
      <c r="H9" s="227"/>
      <c r="I9" s="227"/>
      <c r="J9" s="227"/>
      <c r="K9" s="227"/>
    </row>
    <row r="10" spans="1:11" s="241" customFormat="1" ht="12.6" customHeight="1" x14ac:dyDescent="0.3">
      <c r="A10" s="441"/>
      <c r="B10" s="529">
        <v>2019</v>
      </c>
      <c r="C10" s="463">
        <v>30792.7</v>
      </c>
      <c r="D10" s="464">
        <v>15704.4</v>
      </c>
      <c r="E10" s="464">
        <v>60909.599999999999</v>
      </c>
      <c r="F10" s="465">
        <v>279355.8</v>
      </c>
      <c r="H10" s="326"/>
      <c r="I10" s="326"/>
      <c r="J10" s="326"/>
      <c r="K10" s="326"/>
    </row>
    <row r="11" spans="1:11" s="241" customFormat="1" ht="12.6" customHeight="1" x14ac:dyDescent="0.3">
      <c r="A11" s="441"/>
      <c r="B11" s="528">
        <v>2020</v>
      </c>
      <c r="C11" s="463">
        <v>31792.7</v>
      </c>
      <c r="D11" s="464">
        <v>13349.9</v>
      </c>
      <c r="E11" s="464">
        <v>56028.1</v>
      </c>
      <c r="F11" s="465">
        <v>278716.7</v>
      </c>
      <c r="H11" s="326"/>
      <c r="I11" s="326"/>
      <c r="J11" s="326"/>
      <c r="K11" s="326"/>
    </row>
    <row r="12" spans="1:11" s="241" customFormat="1" ht="12.6" customHeight="1" x14ac:dyDescent="0.3">
      <c r="A12" s="466"/>
      <c r="B12" s="529">
        <v>2021</v>
      </c>
      <c r="C12" s="467">
        <v>31921.3</v>
      </c>
      <c r="D12" s="468">
        <v>14232.3</v>
      </c>
      <c r="E12" s="468">
        <v>58472.3</v>
      </c>
      <c r="F12" s="469">
        <v>334459.40000000002</v>
      </c>
      <c r="H12" s="326"/>
      <c r="I12" s="326"/>
      <c r="J12" s="326"/>
      <c r="K12" s="326"/>
    </row>
    <row r="13" spans="1:11" s="241" customFormat="1" ht="12.6" customHeight="1" x14ac:dyDescent="0.3">
      <c r="A13" s="419" t="s">
        <v>26</v>
      </c>
      <c r="B13" s="530">
        <v>2017</v>
      </c>
      <c r="C13" s="473">
        <v>227.6</v>
      </c>
      <c r="D13" s="474">
        <v>3561.4</v>
      </c>
      <c r="E13" s="474">
        <v>4406</v>
      </c>
      <c r="F13" s="475">
        <v>2611.1</v>
      </c>
      <c r="H13" s="227"/>
      <c r="I13" s="227"/>
      <c r="J13" s="227"/>
      <c r="K13" s="227"/>
    </row>
    <row r="14" spans="1:11" s="241" customFormat="1" ht="12.6" customHeight="1" x14ac:dyDescent="0.3">
      <c r="A14" s="419"/>
      <c r="B14" s="531">
        <v>2018</v>
      </c>
      <c r="C14" s="473">
        <v>232.1</v>
      </c>
      <c r="D14" s="474">
        <v>3391.6</v>
      </c>
      <c r="E14" s="474">
        <v>4258.6000000000004</v>
      </c>
      <c r="F14" s="475">
        <v>4791.3</v>
      </c>
      <c r="H14" s="227"/>
      <c r="I14" s="227"/>
      <c r="J14" s="227"/>
      <c r="K14" s="227"/>
    </row>
    <row r="15" spans="1:11" s="241" customFormat="1" ht="12.6" customHeight="1" x14ac:dyDescent="0.3">
      <c r="A15" s="419"/>
      <c r="B15" s="532">
        <v>2019</v>
      </c>
      <c r="C15" s="473">
        <v>1401.5</v>
      </c>
      <c r="D15" s="474">
        <v>3417.4</v>
      </c>
      <c r="E15" s="474">
        <v>8491.6</v>
      </c>
      <c r="F15" s="475">
        <v>8609</v>
      </c>
      <c r="H15" s="227"/>
      <c r="I15" s="227"/>
      <c r="J15" s="227"/>
      <c r="K15" s="227"/>
    </row>
    <row r="16" spans="1:11" s="241" customFormat="1" ht="12.6" customHeight="1" x14ac:dyDescent="0.3">
      <c r="A16" s="419"/>
      <c r="B16" s="533">
        <v>2020</v>
      </c>
      <c r="C16" s="473">
        <v>1571.5</v>
      </c>
      <c r="D16" s="474">
        <v>2609.6999999999998</v>
      </c>
      <c r="E16" s="474">
        <v>8145.1</v>
      </c>
      <c r="F16" s="475">
        <v>8401</v>
      </c>
      <c r="H16" s="227"/>
      <c r="I16" s="227"/>
      <c r="J16" s="227"/>
      <c r="K16" s="227"/>
    </row>
    <row r="17" spans="1:15" s="241" customFormat="1" ht="12.6" customHeight="1" x14ac:dyDescent="0.3">
      <c r="A17" s="419"/>
      <c r="B17" s="534">
        <v>2021</v>
      </c>
      <c r="C17" s="473">
        <v>1580.6</v>
      </c>
      <c r="D17" s="474">
        <v>2599.8000000000002</v>
      </c>
      <c r="E17" s="474">
        <v>8303.2000000000007</v>
      </c>
      <c r="F17" s="475">
        <v>8898</v>
      </c>
      <c r="H17" s="227"/>
      <c r="I17" s="227"/>
      <c r="J17" s="227"/>
      <c r="K17" s="227"/>
    </row>
    <row r="18" spans="1:15" s="242" customFormat="1" ht="12.6" customHeight="1" x14ac:dyDescent="0.3">
      <c r="A18" s="516" t="s">
        <v>732</v>
      </c>
      <c r="B18" s="535">
        <v>2017</v>
      </c>
      <c r="C18" s="517">
        <v>227.6</v>
      </c>
      <c r="D18" s="518">
        <v>3561.4</v>
      </c>
      <c r="E18" s="518">
        <v>4406</v>
      </c>
      <c r="F18" s="519">
        <v>2611.1</v>
      </c>
      <c r="H18" s="225"/>
      <c r="I18" s="225"/>
      <c r="J18" s="225"/>
      <c r="K18" s="225"/>
      <c r="L18" s="241"/>
      <c r="M18" s="241"/>
      <c r="N18" s="241"/>
      <c r="O18" s="241"/>
    </row>
    <row r="19" spans="1:15" s="242" customFormat="1" ht="12.6" customHeight="1" x14ac:dyDescent="0.3">
      <c r="A19" s="520"/>
      <c r="B19" s="536">
        <v>2018</v>
      </c>
      <c r="C19" s="521">
        <v>232.1</v>
      </c>
      <c r="D19" s="522">
        <v>3391.6</v>
      </c>
      <c r="E19" s="522">
        <v>4258.6000000000004</v>
      </c>
      <c r="F19" s="523">
        <v>4791.3</v>
      </c>
      <c r="H19" s="225"/>
      <c r="I19" s="225"/>
      <c r="J19" s="225"/>
      <c r="K19" s="225"/>
      <c r="L19" s="241"/>
      <c r="M19" s="241"/>
      <c r="N19" s="241"/>
      <c r="O19" s="241"/>
    </row>
    <row r="20" spans="1:15" s="242" customFormat="1" ht="12.6" customHeight="1" x14ac:dyDescent="0.3">
      <c r="A20" s="520"/>
      <c r="B20" s="537">
        <v>2019</v>
      </c>
      <c r="C20" s="521">
        <v>1401.5</v>
      </c>
      <c r="D20" s="522">
        <v>3417.4</v>
      </c>
      <c r="E20" s="522">
        <v>8491.6</v>
      </c>
      <c r="F20" s="523">
        <v>8609</v>
      </c>
      <c r="H20" s="225"/>
      <c r="I20" s="225"/>
      <c r="J20" s="225"/>
      <c r="K20" s="225"/>
      <c r="L20" s="241"/>
      <c r="M20" s="241"/>
      <c r="N20" s="241"/>
      <c r="O20" s="241"/>
    </row>
    <row r="21" spans="1:15" s="242" customFormat="1" ht="12.6" customHeight="1" x14ac:dyDescent="0.3">
      <c r="A21" s="520"/>
      <c r="B21" s="538">
        <v>2020</v>
      </c>
      <c r="C21" s="521">
        <v>1571.5</v>
      </c>
      <c r="D21" s="522">
        <v>2609.6999999999998</v>
      </c>
      <c r="E21" s="522">
        <v>8145.1</v>
      </c>
      <c r="F21" s="523">
        <v>8401</v>
      </c>
      <c r="H21" s="225"/>
      <c r="I21" s="225"/>
      <c r="J21" s="225"/>
      <c r="K21" s="225"/>
      <c r="L21" s="241"/>
      <c r="M21" s="241"/>
      <c r="N21" s="241"/>
      <c r="O21" s="241"/>
    </row>
    <row r="22" spans="1:15" s="242" customFormat="1" ht="12.6" customHeight="1" x14ac:dyDescent="0.3">
      <c r="A22" s="520"/>
      <c r="B22" s="539">
        <v>2021</v>
      </c>
      <c r="C22" s="521">
        <v>1580.6</v>
      </c>
      <c r="D22" s="522">
        <v>2599.8000000000002</v>
      </c>
      <c r="E22" s="522">
        <v>8303.2000000000007</v>
      </c>
      <c r="F22" s="523">
        <v>8898</v>
      </c>
      <c r="H22" s="225"/>
      <c r="I22" s="225"/>
      <c r="J22" s="225"/>
      <c r="K22" s="225"/>
      <c r="L22" s="241"/>
      <c r="M22" s="241"/>
      <c r="N22" s="241"/>
      <c r="O22" s="241"/>
    </row>
    <row r="23" spans="1:15" s="245" customFormat="1" ht="12.6" customHeight="1" x14ac:dyDescent="0.3">
      <c r="A23" s="247" t="s">
        <v>733</v>
      </c>
      <c r="B23" s="540">
        <v>2017</v>
      </c>
      <c r="C23" s="284">
        <v>162</v>
      </c>
      <c r="D23" s="285">
        <v>3517</v>
      </c>
      <c r="E23" s="285">
        <v>2890.5</v>
      </c>
      <c r="F23" s="286">
        <v>838.4</v>
      </c>
      <c r="H23" s="226"/>
      <c r="I23" s="226"/>
      <c r="J23" s="226"/>
      <c r="K23" s="226"/>
    </row>
    <row r="24" spans="1:15" s="245" customFormat="1" ht="12.6" customHeight="1" x14ac:dyDescent="0.3">
      <c r="A24" s="246"/>
      <c r="B24" s="541">
        <v>2018</v>
      </c>
      <c r="C24" s="287">
        <v>174.6</v>
      </c>
      <c r="D24" s="288">
        <v>3338.4</v>
      </c>
      <c r="E24" s="288">
        <v>2971.1</v>
      </c>
      <c r="F24" s="289">
        <v>788.3</v>
      </c>
      <c r="H24" s="226"/>
      <c r="I24" s="226"/>
      <c r="J24" s="226"/>
      <c r="K24" s="226"/>
    </row>
    <row r="25" spans="1:15" s="245" customFormat="1" ht="12.6" customHeight="1" x14ac:dyDescent="0.3">
      <c r="A25" s="246"/>
      <c r="B25" s="542">
        <v>2019</v>
      </c>
      <c r="C25" s="287">
        <v>587.4</v>
      </c>
      <c r="D25" s="288">
        <v>3247.5</v>
      </c>
      <c r="E25" s="288">
        <v>3836.5</v>
      </c>
      <c r="F25" s="289">
        <v>2195.1999999999998</v>
      </c>
      <c r="H25" s="226"/>
      <c r="I25" s="226"/>
      <c r="J25" s="226"/>
      <c r="K25" s="226"/>
    </row>
    <row r="26" spans="1:15" s="245" customFormat="1" ht="12.6" customHeight="1" x14ac:dyDescent="0.3">
      <c r="A26" s="246"/>
      <c r="B26" s="543">
        <v>2020</v>
      </c>
      <c r="C26" s="287">
        <v>779.9</v>
      </c>
      <c r="D26" s="288">
        <v>2455.6</v>
      </c>
      <c r="E26" s="288">
        <v>4041.9</v>
      </c>
      <c r="F26" s="289">
        <v>2125</v>
      </c>
      <c r="H26" s="226"/>
      <c r="I26" s="226"/>
      <c r="J26" s="226"/>
      <c r="K26" s="226"/>
    </row>
    <row r="27" spans="1:15" s="245" customFormat="1" ht="12.6" customHeight="1" x14ac:dyDescent="0.3">
      <c r="A27" s="246"/>
      <c r="B27" s="544">
        <v>2021</v>
      </c>
      <c r="C27" s="287">
        <v>825.9</v>
      </c>
      <c r="D27" s="288">
        <v>2358.5</v>
      </c>
      <c r="E27" s="288">
        <v>4221.5</v>
      </c>
      <c r="F27" s="289">
        <v>2216.9</v>
      </c>
      <c r="H27" s="226"/>
      <c r="I27" s="226"/>
      <c r="J27" s="226"/>
      <c r="K27" s="226"/>
    </row>
    <row r="28" spans="1:15" s="245" customFormat="1" ht="12.6" customHeight="1" x14ac:dyDescent="0.3">
      <c r="A28" s="247" t="s">
        <v>734</v>
      </c>
      <c r="B28" s="540">
        <v>2017</v>
      </c>
      <c r="C28" s="284" t="s">
        <v>1107</v>
      </c>
      <c r="D28" s="285" t="s">
        <v>850</v>
      </c>
      <c r="E28" s="285" t="s">
        <v>1108</v>
      </c>
      <c r="F28" s="286" t="s">
        <v>1109</v>
      </c>
      <c r="H28" s="226"/>
      <c r="I28" s="226"/>
      <c r="J28" s="226"/>
      <c r="K28" s="226"/>
    </row>
    <row r="29" spans="1:15" s="245" customFormat="1" ht="12.6" customHeight="1" x14ac:dyDescent="0.3">
      <c r="A29" s="246"/>
      <c r="B29" s="541">
        <v>2018</v>
      </c>
      <c r="C29" s="287" t="s">
        <v>1110</v>
      </c>
      <c r="D29" s="288" t="s">
        <v>1111</v>
      </c>
      <c r="E29" s="288" t="s">
        <v>1112</v>
      </c>
      <c r="F29" s="289" t="s">
        <v>1113</v>
      </c>
      <c r="H29" s="226"/>
      <c r="I29" s="226"/>
      <c r="J29" s="226"/>
      <c r="K29" s="226"/>
    </row>
    <row r="30" spans="1:15" s="245" customFormat="1" ht="12.6" customHeight="1" x14ac:dyDescent="0.3">
      <c r="A30" s="246"/>
      <c r="B30" s="542">
        <v>2019</v>
      </c>
      <c r="C30" s="287" t="s">
        <v>1114</v>
      </c>
      <c r="D30" s="288" t="s">
        <v>1115</v>
      </c>
      <c r="E30" s="288" t="s">
        <v>1116</v>
      </c>
      <c r="F30" s="289" t="s">
        <v>1117</v>
      </c>
      <c r="H30" s="226"/>
      <c r="I30" s="226"/>
      <c r="J30" s="226"/>
      <c r="K30" s="226"/>
    </row>
    <row r="31" spans="1:15" s="245" customFormat="1" ht="12.6" customHeight="1" x14ac:dyDescent="0.3">
      <c r="A31" s="246"/>
      <c r="B31" s="543">
        <v>2020</v>
      </c>
      <c r="C31" s="287" t="s">
        <v>1118</v>
      </c>
      <c r="D31" s="288" t="s">
        <v>1119</v>
      </c>
      <c r="E31" s="288" t="s">
        <v>1120</v>
      </c>
      <c r="F31" s="289" t="s">
        <v>1121</v>
      </c>
      <c r="H31" s="226"/>
      <c r="I31" s="226"/>
      <c r="J31" s="226"/>
      <c r="K31" s="226"/>
    </row>
    <row r="32" spans="1:15" s="245" customFormat="1" ht="12.6" customHeight="1" x14ac:dyDescent="0.3">
      <c r="A32" s="246"/>
      <c r="B32" s="544">
        <v>2021</v>
      </c>
      <c r="C32" s="287" t="s">
        <v>1122</v>
      </c>
      <c r="D32" s="288" t="s">
        <v>1123</v>
      </c>
      <c r="E32" s="288" t="s">
        <v>1124</v>
      </c>
      <c r="F32" s="289" t="s">
        <v>1125</v>
      </c>
      <c r="H32" s="226"/>
      <c r="I32" s="226"/>
      <c r="J32" s="226"/>
      <c r="K32" s="226"/>
    </row>
    <row r="33" spans="1:15" s="245" customFormat="1" ht="12.6" customHeight="1" x14ac:dyDescent="0.3">
      <c r="A33" s="247" t="s">
        <v>735</v>
      </c>
      <c r="B33" s="540">
        <v>2017</v>
      </c>
      <c r="C33" s="284" t="s">
        <v>1001</v>
      </c>
      <c r="D33" s="285" t="s">
        <v>1001</v>
      </c>
      <c r="E33" s="285" t="s">
        <v>1126</v>
      </c>
      <c r="F33" s="286" t="s">
        <v>1033</v>
      </c>
      <c r="H33" s="226"/>
      <c r="I33" s="226"/>
      <c r="J33" s="226"/>
      <c r="K33" s="226"/>
    </row>
    <row r="34" spans="1:15" s="245" customFormat="1" ht="12.6" customHeight="1" x14ac:dyDescent="0.3">
      <c r="A34" s="246"/>
      <c r="B34" s="541">
        <v>2018</v>
      </c>
      <c r="C34" s="287" t="s">
        <v>922</v>
      </c>
      <c r="D34" s="288" t="s">
        <v>979</v>
      </c>
      <c r="E34" s="288" t="s">
        <v>1127</v>
      </c>
      <c r="F34" s="289" t="s">
        <v>1128</v>
      </c>
      <c r="H34" s="226"/>
      <c r="I34" s="226"/>
      <c r="J34" s="226"/>
      <c r="K34" s="226"/>
    </row>
    <row r="35" spans="1:15" s="245" customFormat="1" ht="12.6" customHeight="1" x14ac:dyDescent="0.3">
      <c r="A35" s="246"/>
      <c r="B35" s="542">
        <v>2019</v>
      </c>
      <c r="C35" s="287" t="s">
        <v>1129</v>
      </c>
      <c r="D35" s="288" t="s">
        <v>1010</v>
      </c>
      <c r="E35" s="288" t="s">
        <v>1130</v>
      </c>
      <c r="F35" s="289" t="s">
        <v>1131</v>
      </c>
      <c r="H35" s="226"/>
      <c r="I35" s="226"/>
      <c r="J35" s="226"/>
      <c r="K35" s="226"/>
    </row>
    <row r="36" spans="1:15" s="245" customFormat="1" ht="12.6" customHeight="1" x14ac:dyDescent="0.3">
      <c r="A36" s="246"/>
      <c r="B36" s="543">
        <v>2020</v>
      </c>
      <c r="C36" s="287" t="s">
        <v>1132</v>
      </c>
      <c r="D36" s="288" t="s">
        <v>1133</v>
      </c>
      <c r="E36" s="288" t="s">
        <v>1134</v>
      </c>
      <c r="F36" s="289" t="s">
        <v>1135</v>
      </c>
      <c r="H36" s="226"/>
      <c r="I36" s="226"/>
      <c r="J36" s="226"/>
      <c r="K36" s="226"/>
    </row>
    <row r="37" spans="1:15" s="245" customFormat="1" ht="12.6" customHeight="1" x14ac:dyDescent="0.3">
      <c r="A37" s="246"/>
      <c r="B37" s="544">
        <v>2021</v>
      </c>
      <c r="C37" s="287" t="s">
        <v>1136</v>
      </c>
      <c r="D37" s="288" t="s">
        <v>972</v>
      </c>
      <c r="E37" s="288" t="s">
        <v>1137</v>
      </c>
      <c r="F37" s="289" t="s">
        <v>1138</v>
      </c>
      <c r="H37" s="226"/>
      <c r="I37" s="226"/>
      <c r="J37" s="226"/>
      <c r="K37" s="226"/>
    </row>
    <row r="38" spans="1:15" s="245" customFormat="1" ht="12.6" customHeight="1" x14ac:dyDescent="0.3">
      <c r="A38" s="247" t="s">
        <v>736</v>
      </c>
      <c r="B38" s="540">
        <v>2017</v>
      </c>
      <c r="C38" s="284" t="s">
        <v>1062</v>
      </c>
      <c r="D38" s="285" t="s">
        <v>919</v>
      </c>
      <c r="E38" s="285" t="s">
        <v>972</v>
      </c>
      <c r="F38" s="286" t="s">
        <v>1035</v>
      </c>
      <c r="H38" s="226"/>
      <c r="I38" s="226"/>
      <c r="J38" s="226"/>
      <c r="K38" s="226"/>
    </row>
    <row r="39" spans="1:15" s="245" customFormat="1" ht="12.6" customHeight="1" x14ac:dyDescent="0.3">
      <c r="A39" s="246"/>
      <c r="B39" s="541">
        <v>2018</v>
      </c>
      <c r="C39" s="287" t="s">
        <v>921</v>
      </c>
      <c r="D39" s="288" t="s">
        <v>818</v>
      </c>
      <c r="E39" s="288" t="s">
        <v>835</v>
      </c>
      <c r="F39" s="289" t="s">
        <v>1139</v>
      </c>
      <c r="H39" s="226"/>
      <c r="I39" s="226"/>
      <c r="J39" s="226"/>
      <c r="K39" s="226"/>
    </row>
    <row r="40" spans="1:15" s="245" customFormat="1" ht="12.6" customHeight="1" x14ac:dyDescent="0.3">
      <c r="A40" s="246"/>
      <c r="B40" s="542">
        <v>2019</v>
      </c>
      <c r="C40" s="287" t="s">
        <v>1140</v>
      </c>
      <c r="D40" s="288" t="s">
        <v>907</v>
      </c>
      <c r="E40" s="288" t="s">
        <v>1141</v>
      </c>
      <c r="F40" s="289" t="s">
        <v>1142</v>
      </c>
      <c r="H40" s="226"/>
      <c r="I40" s="226"/>
      <c r="J40" s="226"/>
      <c r="K40" s="226"/>
    </row>
    <row r="41" spans="1:15" s="245" customFormat="1" ht="12.6" customHeight="1" x14ac:dyDescent="0.3">
      <c r="A41" s="246"/>
      <c r="B41" s="543">
        <v>2020</v>
      </c>
      <c r="C41" s="287" t="s">
        <v>1143</v>
      </c>
      <c r="D41" s="288" t="s">
        <v>968</v>
      </c>
      <c r="E41" s="288" t="s">
        <v>1144</v>
      </c>
      <c r="F41" s="289" t="s">
        <v>1145</v>
      </c>
      <c r="H41" s="226"/>
      <c r="I41" s="226"/>
      <c r="J41" s="226"/>
      <c r="K41" s="226"/>
    </row>
    <row r="42" spans="1:15" s="245" customFormat="1" ht="12.6" customHeight="1" x14ac:dyDescent="0.3">
      <c r="A42" s="246"/>
      <c r="B42" s="544">
        <v>2021</v>
      </c>
      <c r="C42" s="287" t="s">
        <v>1146</v>
      </c>
      <c r="D42" s="288" t="s">
        <v>952</v>
      </c>
      <c r="E42" s="288" t="s">
        <v>1147</v>
      </c>
      <c r="F42" s="289" t="s">
        <v>1148</v>
      </c>
      <c r="H42" s="226"/>
      <c r="I42" s="226"/>
      <c r="J42" s="226"/>
      <c r="K42" s="226"/>
    </row>
    <row r="43" spans="1:15" s="241" customFormat="1" ht="12.6" customHeight="1" collapsed="1" x14ac:dyDescent="0.3">
      <c r="A43" s="476" t="s">
        <v>25</v>
      </c>
      <c r="B43" s="545">
        <v>2017</v>
      </c>
      <c r="C43" s="477" t="s">
        <v>1149</v>
      </c>
      <c r="D43" s="478" t="s">
        <v>1150</v>
      </c>
      <c r="E43" s="478" t="s">
        <v>1151</v>
      </c>
      <c r="F43" s="479" t="s">
        <v>1152</v>
      </c>
      <c r="H43" s="227"/>
      <c r="I43" s="227"/>
      <c r="J43" s="227"/>
      <c r="K43" s="227"/>
    </row>
    <row r="44" spans="1:15" s="241" customFormat="1" ht="12.6" customHeight="1" x14ac:dyDescent="0.3">
      <c r="A44" s="419"/>
      <c r="B44" s="531">
        <v>2018</v>
      </c>
      <c r="C44" s="473" t="s">
        <v>1153</v>
      </c>
      <c r="D44" s="474" t="s">
        <v>1154</v>
      </c>
      <c r="E44" s="474" t="s">
        <v>1155</v>
      </c>
      <c r="F44" s="475" t="s">
        <v>1156</v>
      </c>
      <c r="H44" s="227"/>
      <c r="I44" s="227"/>
      <c r="J44" s="227"/>
      <c r="K44" s="227"/>
    </row>
    <row r="45" spans="1:15" s="241" customFormat="1" ht="12.6" customHeight="1" x14ac:dyDescent="0.3">
      <c r="A45" s="419"/>
      <c r="B45" s="532">
        <v>2019</v>
      </c>
      <c r="C45" s="473" t="s">
        <v>1157</v>
      </c>
      <c r="D45" s="474" t="s">
        <v>1158</v>
      </c>
      <c r="E45" s="474" t="s">
        <v>1159</v>
      </c>
      <c r="F45" s="475" t="s">
        <v>1160</v>
      </c>
      <c r="H45" s="227"/>
      <c r="I45" s="227"/>
      <c r="J45" s="227"/>
      <c r="K45" s="227"/>
    </row>
    <row r="46" spans="1:15" s="241" customFormat="1" ht="12.6" customHeight="1" x14ac:dyDescent="0.3">
      <c r="A46" s="419"/>
      <c r="B46" s="533">
        <v>2020</v>
      </c>
      <c r="C46" s="473" t="s">
        <v>1161</v>
      </c>
      <c r="D46" s="474" t="s">
        <v>1162</v>
      </c>
      <c r="E46" s="474" t="s">
        <v>1163</v>
      </c>
      <c r="F46" s="475" t="s">
        <v>1164</v>
      </c>
      <c r="H46" s="227"/>
      <c r="I46" s="227"/>
      <c r="J46" s="227"/>
      <c r="K46" s="227"/>
    </row>
    <row r="47" spans="1:15" s="241" customFormat="1" ht="12.6" customHeight="1" x14ac:dyDescent="0.3">
      <c r="A47" s="419"/>
      <c r="B47" s="534">
        <v>2021</v>
      </c>
      <c r="C47" s="473" t="s">
        <v>1165</v>
      </c>
      <c r="D47" s="474" t="s">
        <v>1166</v>
      </c>
      <c r="E47" s="474" t="s">
        <v>1167</v>
      </c>
      <c r="F47" s="475" t="s">
        <v>1168</v>
      </c>
      <c r="H47" s="227"/>
      <c r="I47" s="227"/>
      <c r="J47" s="227"/>
      <c r="K47" s="227"/>
    </row>
    <row r="48" spans="1:15" s="242" customFormat="1" ht="12.6" customHeight="1" x14ac:dyDescent="0.3">
      <c r="A48" s="516" t="s">
        <v>24</v>
      </c>
      <c r="B48" s="535">
        <v>2017</v>
      </c>
      <c r="C48" s="517" t="s">
        <v>917</v>
      </c>
      <c r="D48" s="518" t="s">
        <v>1169</v>
      </c>
      <c r="E48" s="518" t="s">
        <v>1170</v>
      </c>
      <c r="F48" s="519" t="s">
        <v>1171</v>
      </c>
      <c r="H48" s="225"/>
      <c r="I48" s="225"/>
      <c r="J48" s="225"/>
      <c r="K48" s="225"/>
      <c r="L48" s="241"/>
      <c r="M48" s="241"/>
      <c r="N48" s="241"/>
      <c r="O48" s="241"/>
    </row>
    <row r="49" spans="1:15" s="242" customFormat="1" ht="12.6" customHeight="1" x14ac:dyDescent="0.3">
      <c r="A49" s="520"/>
      <c r="B49" s="536">
        <v>2018</v>
      </c>
      <c r="C49" s="521" t="s">
        <v>1172</v>
      </c>
      <c r="D49" s="522" t="s">
        <v>1173</v>
      </c>
      <c r="E49" s="522" t="s">
        <v>1174</v>
      </c>
      <c r="F49" s="523" t="s">
        <v>1175</v>
      </c>
      <c r="H49" s="225"/>
      <c r="I49" s="225"/>
      <c r="J49" s="225"/>
      <c r="K49" s="225"/>
      <c r="L49" s="241"/>
      <c r="M49" s="241"/>
      <c r="N49" s="241"/>
      <c r="O49" s="241"/>
    </row>
    <row r="50" spans="1:15" s="242" customFormat="1" ht="12.6" customHeight="1" x14ac:dyDescent="0.3">
      <c r="A50" s="520"/>
      <c r="B50" s="537">
        <v>2019</v>
      </c>
      <c r="C50" s="521" t="s">
        <v>1176</v>
      </c>
      <c r="D50" s="522" t="s">
        <v>1177</v>
      </c>
      <c r="E50" s="522" t="s">
        <v>1178</v>
      </c>
      <c r="F50" s="523" t="s">
        <v>1179</v>
      </c>
      <c r="H50" s="225"/>
      <c r="I50" s="225"/>
      <c r="J50" s="225"/>
      <c r="K50" s="225"/>
      <c r="L50" s="241"/>
      <c r="M50" s="241"/>
      <c r="N50" s="241"/>
      <c r="O50" s="241"/>
    </row>
    <row r="51" spans="1:15" s="242" customFormat="1" ht="12.6" customHeight="1" x14ac:dyDescent="0.3">
      <c r="A51" s="520"/>
      <c r="B51" s="538">
        <v>2020</v>
      </c>
      <c r="C51" s="521" t="s">
        <v>1180</v>
      </c>
      <c r="D51" s="522" t="s">
        <v>1181</v>
      </c>
      <c r="E51" s="522" t="s">
        <v>1182</v>
      </c>
      <c r="F51" s="523" t="s">
        <v>1183</v>
      </c>
      <c r="H51" s="225"/>
      <c r="I51" s="225"/>
      <c r="J51" s="225"/>
      <c r="K51" s="225"/>
      <c r="L51" s="241"/>
      <c r="M51" s="241"/>
      <c r="N51" s="241"/>
      <c r="O51" s="241"/>
    </row>
    <row r="52" spans="1:15" s="242" customFormat="1" ht="12.6" customHeight="1" x14ac:dyDescent="0.3">
      <c r="A52" s="520"/>
      <c r="B52" s="539">
        <v>2021</v>
      </c>
      <c r="C52" s="521" t="s">
        <v>1184</v>
      </c>
      <c r="D52" s="522" t="s">
        <v>1185</v>
      </c>
      <c r="E52" s="522" t="s">
        <v>1186</v>
      </c>
      <c r="F52" s="523" t="s">
        <v>1187</v>
      </c>
      <c r="H52" s="225"/>
      <c r="I52" s="225"/>
      <c r="J52" s="225"/>
      <c r="K52" s="225"/>
      <c r="L52" s="241"/>
      <c r="M52" s="241"/>
      <c r="N52" s="241"/>
      <c r="O52" s="241"/>
    </row>
    <row r="53" spans="1:15" s="245" customFormat="1" ht="12.6" customHeight="1" x14ac:dyDescent="0.3">
      <c r="A53" s="247" t="s">
        <v>737</v>
      </c>
      <c r="B53" s="540">
        <v>2017</v>
      </c>
      <c r="C53" s="284" t="s">
        <v>1188</v>
      </c>
      <c r="D53" s="285" t="s">
        <v>1189</v>
      </c>
      <c r="E53" s="285" t="s">
        <v>1190</v>
      </c>
      <c r="F53" s="286" t="s">
        <v>1191</v>
      </c>
      <c r="H53" s="226"/>
      <c r="I53" s="226"/>
      <c r="J53" s="226"/>
      <c r="K53" s="226"/>
    </row>
    <row r="54" spans="1:15" s="245" customFormat="1" ht="12.6" customHeight="1" x14ac:dyDescent="0.3">
      <c r="A54" s="246"/>
      <c r="B54" s="541">
        <v>2018</v>
      </c>
      <c r="C54" s="287" t="s">
        <v>1192</v>
      </c>
      <c r="D54" s="288" t="s">
        <v>1067</v>
      </c>
      <c r="E54" s="288" t="s">
        <v>1193</v>
      </c>
      <c r="F54" s="289" t="s">
        <v>1194</v>
      </c>
      <c r="H54" s="226"/>
      <c r="I54" s="226"/>
      <c r="J54" s="226"/>
      <c r="K54" s="226"/>
    </row>
    <row r="55" spans="1:15" s="245" customFormat="1" ht="12.6" customHeight="1" x14ac:dyDescent="0.3">
      <c r="A55" s="246"/>
      <c r="B55" s="542">
        <v>2019</v>
      </c>
      <c r="C55" s="287" t="s">
        <v>1195</v>
      </c>
      <c r="D55" s="288" t="s">
        <v>862</v>
      </c>
      <c r="E55" s="288" t="s">
        <v>1196</v>
      </c>
      <c r="F55" s="289" t="s">
        <v>1197</v>
      </c>
      <c r="H55" s="226"/>
      <c r="I55" s="226"/>
      <c r="J55" s="226"/>
      <c r="K55" s="226"/>
    </row>
    <row r="56" spans="1:15" s="245" customFormat="1" ht="12.6" customHeight="1" x14ac:dyDescent="0.3">
      <c r="A56" s="246"/>
      <c r="B56" s="543">
        <v>2020</v>
      </c>
      <c r="C56" s="287" t="s">
        <v>1198</v>
      </c>
      <c r="D56" s="288" t="s">
        <v>842</v>
      </c>
      <c r="E56" s="288" t="s">
        <v>1199</v>
      </c>
      <c r="F56" s="289" t="s">
        <v>1200</v>
      </c>
      <c r="H56" s="226"/>
      <c r="I56" s="226"/>
      <c r="J56" s="226"/>
      <c r="K56" s="226"/>
    </row>
    <row r="57" spans="1:15" s="245" customFormat="1" ht="12.6" customHeight="1" x14ac:dyDescent="0.3">
      <c r="A57" s="246"/>
      <c r="B57" s="544">
        <v>2021</v>
      </c>
      <c r="C57" s="287" t="s">
        <v>1201</v>
      </c>
      <c r="D57" s="288" t="s">
        <v>1202</v>
      </c>
      <c r="E57" s="288" t="s">
        <v>1203</v>
      </c>
      <c r="F57" s="289" t="s">
        <v>1204</v>
      </c>
      <c r="H57" s="226"/>
      <c r="I57" s="226"/>
      <c r="J57" s="226"/>
      <c r="K57" s="226"/>
    </row>
    <row r="58" spans="1:15" s="245" customFormat="1" ht="12.6" customHeight="1" x14ac:dyDescent="0.3">
      <c r="A58" s="247" t="s">
        <v>738</v>
      </c>
      <c r="B58" s="540">
        <v>2017</v>
      </c>
      <c r="C58" s="284" t="s">
        <v>906</v>
      </c>
      <c r="D58" s="285" t="s">
        <v>1205</v>
      </c>
      <c r="E58" s="285" t="s">
        <v>1206</v>
      </c>
      <c r="F58" s="286" t="s">
        <v>1207</v>
      </c>
      <c r="H58" s="226"/>
      <c r="I58" s="226"/>
      <c r="J58" s="226"/>
      <c r="K58" s="226"/>
    </row>
    <row r="59" spans="1:15" s="245" customFormat="1" ht="12.6" customHeight="1" x14ac:dyDescent="0.3">
      <c r="A59" s="246"/>
      <c r="B59" s="541">
        <v>2018</v>
      </c>
      <c r="C59" s="287" t="s">
        <v>843</v>
      </c>
      <c r="D59" s="288" t="s">
        <v>1208</v>
      </c>
      <c r="E59" s="288" t="s">
        <v>1209</v>
      </c>
      <c r="F59" s="289" t="s">
        <v>1210</v>
      </c>
      <c r="H59" s="226"/>
      <c r="I59" s="226"/>
      <c r="J59" s="226"/>
      <c r="K59" s="226"/>
    </row>
    <row r="60" spans="1:15" s="245" customFormat="1" ht="12.6" customHeight="1" x14ac:dyDescent="0.3">
      <c r="A60" s="246"/>
      <c r="B60" s="542">
        <v>2019</v>
      </c>
      <c r="C60" s="287" t="s">
        <v>1211</v>
      </c>
      <c r="D60" s="288" t="s">
        <v>1212</v>
      </c>
      <c r="E60" s="288" t="s">
        <v>1213</v>
      </c>
      <c r="F60" s="289" t="s">
        <v>1214</v>
      </c>
      <c r="H60" s="226"/>
      <c r="I60" s="226"/>
      <c r="J60" s="226"/>
      <c r="K60" s="226"/>
    </row>
    <row r="61" spans="1:15" s="245" customFormat="1" ht="12.6" customHeight="1" x14ac:dyDescent="0.3">
      <c r="A61" s="246"/>
      <c r="B61" s="543">
        <v>2020</v>
      </c>
      <c r="C61" s="287" t="s">
        <v>1215</v>
      </c>
      <c r="D61" s="288" t="s">
        <v>1216</v>
      </c>
      <c r="E61" s="288" t="s">
        <v>1217</v>
      </c>
      <c r="F61" s="289" t="s">
        <v>1218</v>
      </c>
      <c r="H61" s="226"/>
      <c r="I61" s="226"/>
      <c r="J61" s="226"/>
      <c r="K61" s="226"/>
    </row>
    <row r="62" spans="1:15" s="245" customFormat="1" ht="12.6" customHeight="1" x14ac:dyDescent="0.3">
      <c r="A62" s="246"/>
      <c r="B62" s="544">
        <v>2021</v>
      </c>
      <c r="C62" s="287" t="s">
        <v>1219</v>
      </c>
      <c r="D62" s="288" t="s">
        <v>987</v>
      </c>
      <c r="E62" s="288" t="s">
        <v>1220</v>
      </c>
      <c r="F62" s="289" t="s">
        <v>1221</v>
      </c>
      <c r="H62" s="226"/>
      <c r="I62" s="226"/>
      <c r="J62" s="226"/>
      <c r="K62" s="226"/>
    </row>
    <row r="63" spans="1:15" s="245" customFormat="1" ht="12.6" customHeight="1" x14ac:dyDescent="0.3">
      <c r="A63" s="247" t="s">
        <v>739</v>
      </c>
      <c r="B63" s="540">
        <v>2017</v>
      </c>
      <c r="C63" s="284" t="s">
        <v>942</v>
      </c>
      <c r="D63" s="285" t="s">
        <v>915</v>
      </c>
      <c r="E63" s="285" t="s">
        <v>1222</v>
      </c>
      <c r="F63" s="286" t="s">
        <v>1223</v>
      </c>
      <c r="H63" s="226"/>
      <c r="I63" s="226"/>
      <c r="J63" s="226"/>
      <c r="K63" s="226"/>
    </row>
    <row r="64" spans="1:15" s="245" customFormat="1" ht="12.6" customHeight="1" x14ac:dyDescent="0.3">
      <c r="A64" s="246"/>
      <c r="B64" s="541">
        <v>2018</v>
      </c>
      <c r="C64" s="287" t="s">
        <v>931</v>
      </c>
      <c r="D64" s="288" t="s">
        <v>867</v>
      </c>
      <c r="E64" s="288" t="s">
        <v>1224</v>
      </c>
      <c r="F64" s="289" t="s">
        <v>1225</v>
      </c>
      <c r="H64" s="226"/>
      <c r="I64" s="226"/>
      <c r="J64" s="226"/>
      <c r="K64" s="226"/>
    </row>
    <row r="65" spans="1:11" s="245" customFormat="1" ht="12.6" customHeight="1" x14ac:dyDescent="0.3">
      <c r="A65" s="246"/>
      <c r="B65" s="542">
        <v>2019</v>
      </c>
      <c r="C65" s="287" t="s">
        <v>1226</v>
      </c>
      <c r="D65" s="288" t="s">
        <v>821</v>
      </c>
      <c r="E65" s="288" t="s">
        <v>1227</v>
      </c>
      <c r="F65" s="289" t="s">
        <v>1228</v>
      </c>
      <c r="H65" s="226"/>
      <c r="I65" s="226"/>
      <c r="J65" s="226"/>
      <c r="K65" s="226"/>
    </row>
    <row r="66" spans="1:11" s="245" customFormat="1" ht="12.6" customHeight="1" x14ac:dyDescent="0.3">
      <c r="A66" s="246"/>
      <c r="B66" s="543">
        <v>2020</v>
      </c>
      <c r="C66" s="287" t="s">
        <v>1229</v>
      </c>
      <c r="D66" s="288" t="s">
        <v>821</v>
      </c>
      <c r="E66" s="288" t="s">
        <v>1230</v>
      </c>
      <c r="F66" s="289" t="s">
        <v>1231</v>
      </c>
      <c r="H66" s="226"/>
      <c r="I66" s="226"/>
      <c r="J66" s="226"/>
      <c r="K66" s="226"/>
    </row>
    <row r="67" spans="1:11" s="245" customFormat="1" ht="12.6" customHeight="1" x14ac:dyDescent="0.3">
      <c r="A67" s="246"/>
      <c r="B67" s="544">
        <v>2021</v>
      </c>
      <c r="C67" s="287" t="s">
        <v>1232</v>
      </c>
      <c r="D67" s="288" t="s">
        <v>968</v>
      </c>
      <c r="E67" s="288" t="s">
        <v>1233</v>
      </c>
      <c r="F67" s="289" t="s">
        <v>1234</v>
      </c>
      <c r="H67" s="226"/>
      <c r="I67" s="226"/>
      <c r="J67" s="226"/>
      <c r="K67" s="226"/>
    </row>
    <row r="68" spans="1:11" s="245" customFormat="1" ht="12.6" customHeight="1" x14ac:dyDescent="0.3">
      <c r="A68" s="247" t="s">
        <v>740</v>
      </c>
      <c r="B68" s="540">
        <v>2017</v>
      </c>
      <c r="C68" s="284" t="s">
        <v>853</v>
      </c>
      <c r="D68" s="285" t="s">
        <v>965</v>
      </c>
      <c r="E68" s="285" t="s">
        <v>874</v>
      </c>
      <c r="F68" s="286" t="s">
        <v>1058</v>
      </c>
      <c r="H68" s="226"/>
      <c r="I68" s="226"/>
      <c r="J68" s="226"/>
      <c r="K68" s="226"/>
    </row>
    <row r="69" spans="1:11" s="245" customFormat="1" ht="12.6" customHeight="1" x14ac:dyDescent="0.3">
      <c r="A69" s="246"/>
      <c r="B69" s="541">
        <v>2018</v>
      </c>
      <c r="C69" s="287" t="s">
        <v>851</v>
      </c>
      <c r="D69" s="288" t="s">
        <v>847</v>
      </c>
      <c r="E69" s="288" t="s">
        <v>1021</v>
      </c>
      <c r="F69" s="289" t="s">
        <v>890</v>
      </c>
      <c r="H69" s="226"/>
      <c r="I69" s="226"/>
      <c r="J69" s="226"/>
      <c r="K69" s="226"/>
    </row>
    <row r="70" spans="1:11" s="245" customFormat="1" ht="12.6" customHeight="1" x14ac:dyDescent="0.3">
      <c r="A70" s="246"/>
      <c r="B70" s="542">
        <v>2019</v>
      </c>
      <c r="C70" s="287" t="s">
        <v>1235</v>
      </c>
      <c r="D70" s="288" t="s">
        <v>968</v>
      </c>
      <c r="E70" s="288" t="s">
        <v>1236</v>
      </c>
      <c r="F70" s="289" t="s">
        <v>1237</v>
      </c>
      <c r="H70" s="226"/>
      <c r="I70" s="226"/>
      <c r="J70" s="226"/>
      <c r="K70" s="226"/>
    </row>
    <row r="71" spans="1:11" s="245" customFormat="1" ht="12.6" customHeight="1" x14ac:dyDescent="0.3">
      <c r="A71" s="246"/>
      <c r="B71" s="543">
        <v>2020</v>
      </c>
      <c r="C71" s="287" t="s">
        <v>1238</v>
      </c>
      <c r="D71" s="288" t="s">
        <v>982</v>
      </c>
      <c r="E71" s="288" t="s">
        <v>1239</v>
      </c>
      <c r="F71" s="289" t="s">
        <v>1240</v>
      </c>
      <c r="H71" s="226"/>
      <c r="I71" s="226"/>
      <c r="J71" s="226"/>
      <c r="K71" s="226"/>
    </row>
    <row r="72" spans="1:11" s="245" customFormat="1" ht="12.6" customHeight="1" x14ac:dyDescent="0.3">
      <c r="A72" s="246"/>
      <c r="B72" s="544">
        <v>2021</v>
      </c>
      <c r="C72" s="287" t="s">
        <v>1241</v>
      </c>
      <c r="D72" s="288" t="s">
        <v>1242</v>
      </c>
      <c r="E72" s="288" t="s">
        <v>1243</v>
      </c>
      <c r="F72" s="289" t="s">
        <v>1244</v>
      </c>
      <c r="H72" s="226"/>
      <c r="I72" s="226"/>
      <c r="J72" s="226"/>
      <c r="K72" s="226"/>
    </row>
    <row r="73" spans="1:11" s="245" customFormat="1" ht="12.6" customHeight="1" x14ac:dyDescent="0.3">
      <c r="A73" s="247" t="s">
        <v>741</v>
      </c>
      <c r="B73" s="540">
        <v>2017</v>
      </c>
      <c r="C73" s="284" t="s">
        <v>958</v>
      </c>
      <c r="D73" s="285" t="s">
        <v>980</v>
      </c>
      <c r="E73" s="285" t="s">
        <v>1245</v>
      </c>
      <c r="F73" s="286" t="s">
        <v>1246</v>
      </c>
      <c r="H73" s="226"/>
      <c r="I73" s="226"/>
      <c r="J73" s="226"/>
      <c r="K73" s="226"/>
    </row>
    <row r="74" spans="1:11" s="245" customFormat="1" ht="12.6" customHeight="1" x14ac:dyDescent="0.3">
      <c r="A74" s="246"/>
      <c r="B74" s="541">
        <v>2018</v>
      </c>
      <c r="C74" s="287" t="s">
        <v>1049</v>
      </c>
      <c r="D74" s="288" t="s">
        <v>1067</v>
      </c>
      <c r="E74" s="288" t="s">
        <v>1247</v>
      </c>
      <c r="F74" s="289" t="s">
        <v>1248</v>
      </c>
      <c r="H74" s="226"/>
      <c r="I74" s="226"/>
      <c r="J74" s="226"/>
      <c r="K74" s="226"/>
    </row>
    <row r="75" spans="1:11" s="245" customFormat="1" ht="12.6" customHeight="1" x14ac:dyDescent="0.3">
      <c r="A75" s="246"/>
      <c r="B75" s="542">
        <v>2019</v>
      </c>
      <c r="C75" s="287" t="s">
        <v>1249</v>
      </c>
      <c r="D75" s="288" t="s">
        <v>1250</v>
      </c>
      <c r="E75" s="288" t="s">
        <v>1251</v>
      </c>
      <c r="F75" s="289" t="s">
        <v>1252</v>
      </c>
      <c r="H75" s="226"/>
      <c r="I75" s="226"/>
      <c r="J75" s="226"/>
      <c r="K75" s="226"/>
    </row>
    <row r="76" spans="1:11" s="245" customFormat="1" ht="12.6" customHeight="1" x14ac:dyDescent="0.3">
      <c r="A76" s="246"/>
      <c r="B76" s="543">
        <v>2020</v>
      </c>
      <c r="C76" s="287" t="s">
        <v>1253</v>
      </c>
      <c r="D76" s="288" t="s">
        <v>977</v>
      </c>
      <c r="E76" s="288" t="s">
        <v>1254</v>
      </c>
      <c r="F76" s="289" t="s">
        <v>1255</v>
      </c>
      <c r="H76" s="226"/>
      <c r="I76" s="226"/>
      <c r="J76" s="226"/>
      <c r="K76" s="226"/>
    </row>
    <row r="77" spans="1:11" s="245" customFormat="1" ht="12.6" customHeight="1" x14ac:dyDescent="0.3">
      <c r="A77" s="246"/>
      <c r="B77" s="544">
        <v>2021</v>
      </c>
      <c r="C77" s="287" t="s">
        <v>1256</v>
      </c>
      <c r="D77" s="288" t="s">
        <v>886</v>
      </c>
      <c r="E77" s="288" t="s">
        <v>1257</v>
      </c>
      <c r="F77" s="289" t="s">
        <v>1258</v>
      </c>
      <c r="H77" s="226"/>
      <c r="I77" s="226"/>
      <c r="J77" s="226"/>
      <c r="K77" s="226"/>
    </row>
    <row r="78" spans="1:11" s="245" customFormat="1" ht="12.6" customHeight="1" x14ac:dyDescent="0.3">
      <c r="A78" s="247" t="s">
        <v>742</v>
      </c>
      <c r="B78" s="540">
        <v>2017</v>
      </c>
      <c r="C78" s="284" t="s">
        <v>1074</v>
      </c>
      <c r="D78" s="285" t="s">
        <v>1044</v>
      </c>
      <c r="E78" s="285" t="s">
        <v>1259</v>
      </c>
      <c r="F78" s="286" t="s">
        <v>971</v>
      </c>
      <c r="H78" s="226"/>
      <c r="I78" s="226"/>
      <c r="J78" s="226"/>
      <c r="K78" s="226"/>
    </row>
    <row r="79" spans="1:11" s="245" customFormat="1" ht="12.6" customHeight="1" x14ac:dyDescent="0.3">
      <c r="A79" s="246"/>
      <c r="B79" s="541">
        <v>2018</v>
      </c>
      <c r="C79" s="287" t="s">
        <v>921</v>
      </c>
      <c r="D79" s="288" t="s">
        <v>887</v>
      </c>
      <c r="E79" s="288" t="s">
        <v>1260</v>
      </c>
      <c r="F79" s="289" t="s">
        <v>1005</v>
      </c>
      <c r="H79" s="226"/>
      <c r="I79" s="226"/>
      <c r="J79" s="226"/>
      <c r="K79" s="226"/>
    </row>
    <row r="80" spans="1:11" s="245" customFormat="1" ht="12.6" customHeight="1" x14ac:dyDescent="0.3">
      <c r="A80" s="246"/>
      <c r="B80" s="542">
        <v>2019</v>
      </c>
      <c r="C80" s="287" t="s">
        <v>1261</v>
      </c>
      <c r="D80" s="288" t="s">
        <v>1003</v>
      </c>
      <c r="E80" s="288" t="s">
        <v>1262</v>
      </c>
      <c r="F80" s="289" t="s">
        <v>1263</v>
      </c>
      <c r="H80" s="226"/>
      <c r="I80" s="226"/>
      <c r="J80" s="226"/>
      <c r="K80" s="226"/>
    </row>
    <row r="81" spans="1:15" s="245" customFormat="1" ht="12.6" customHeight="1" x14ac:dyDescent="0.3">
      <c r="A81" s="246"/>
      <c r="B81" s="543">
        <v>2020</v>
      </c>
      <c r="C81" s="287" t="s">
        <v>1264</v>
      </c>
      <c r="D81" s="288" t="s">
        <v>993</v>
      </c>
      <c r="E81" s="288" t="s">
        <v>1265</v>
      </c>
      <c r="F81" s="289" t="s">
        <v>1266</v>
      </c>
      <c r="H81" s="226"/>
      <c r="I81" s="226"/>
      <c r="J81" s="226"/>
      <c r="K81" s="226"/>
    </row>
    <row r="82" spans="1:15" s="245" customFormat="1" ht="12.6" customHeight="1" x14ac:dyDescent="0.3">
      <c r="A82" s="246"/>
      <c r="B82" s="544">
        <v>2021</v>
      </c>
      <c r="C82" s="287" t="s">
        <v>1267</v>
      </c>
      <c r="D82" s="288" t="s">
        <v>938</v>
      </c>
      <c r="E82" s="288" t="s">
        <v>1268</v>
      </c>
      <c r="F82" s="289" t="s">
        <v>1269</v>
      </c>
      <c r="H82" s="226"/>
      <c r="I82" s="226"/>
      <c r="J82" s="226"/>
      <c r="K82" s="226"/>
    </row>
    <row r="83" spans="1:15" s="245" customFormat="1" ht="12.6" customHeight="1" x14ac:dyDescent="0.3">
      <c r="A83" s="247" t="s">
        <v>743</v>
      </c>
      <c r="B83" s="540">
        <v>2017</v>
      </c>
      <c r="C83" s="284" t="s">
        <v>1270</v>
      </c>
      <c r="D83" s="285" t="s">
        <v>1271</v>
      </c>
      <c r="E83" s="285" t="s">
        <v>1272</v>
      </c>
      <c r="F83" s="286" t="s">
        <v>1273</v>
      </c>
      <c r="H83" s="226"/>
      <c r="I83" s="226"/>
      <c r="J83" s="226"/>
      <c r="K83" s="226"/>
    </row>
    <row r="84" spans="1:15" s="245" customFormat="1" ht="12.6" customHeight="1" x14ac:dyDescent="0.3">
      <c r="A84" s="246"/>
      <c r="B84" s="541">
        <v>2018</v>
      </c>
      <c r="C84" s="287" t="s">
        <v>1274</v>
      </c>
      <c r="D84" s="288" t="s">
        <v>1275</v>
      </c>
      <c r="E84" s="288" t="s">
        <v>1025</v>
      </c>
      <c r="F84" s="289" t="s">
        <v>1276</v>
      </c>
      <c r="H84" s="226"/>
      <c r="I84" s="226"/>
      <c r="J84" s="226"/>
      <c r="K84" s="226"/>
    </row>
    <row r="85" spans="1:15" s="245" customFormat="1" ht="12.6" customHeight="1" x14ac:dyDescent="0.3">
      <c r="A85" s="246"/>
      <c r="B85" s="542">
        <v>2019</v>
      </c>
      <c r="C85" s="287" t="s">
        <v>951</v>
      </c>
      <c r="D85" s="288" t="s">
        <v>1277</v>
      </c>
      <c r="E85" s="288" t="s">
        <v>1278</v>
      </c>
      <c r="F85" s="289" t="s">
        <v>1279</v>
      </c>
      <c r="H85" s="226"/>
      <c r="I85" s="226"/>
      <c r="J85" s="226"/>
      <c r="K85" s="226"/>
    </row>
    <row r="86" spans="1:15" s="245" customFormat="1" ht="12.6" customHeight="1" x14ac:dyDescent="0.3">
      <c r="A86" s="246"/>
      <c r="B86" s="543">
        <v>2020</v>
      </c>
      <c r="C86" s="287" t="s">
        <v>1280</v>
      </c>
      <c r="D86" s="288" t="s">
        <v>1281</v>
      </c>
      <c r="E86" s="288" t="s">
        <v>1282</v>
      </c>
      <c r="F86" s="289" t="s">
        <v>1283</v>
      </c>
      <c r="H86" s="226"/>
      <c r="I86" s="226"/>
      <c r="J86" s="226"/>
      <c r="K86" s="226"/>
    </row>
    <row r="87" spans="1:15" s="245" customFormat="1" ht="12.6" customHeight="1" x14ac:dyDescent="0.3">
      <c r="A87" s="246"/>
      <c r="B87" s="544">
        <v>2021</v>
      </c>
      <c r="C87" s="287" t="s">
        <v>1284</v>
      </c>
      <c r="D87" s="288" t="s">
        <v>1285</v>
      </c>
      <c r="E87" s="288" t="s">
        <v>1286</v>
      </c>
      <c r="F87" s="289" t="s">
        <v>1287</v>
      </c>
      <c r="H87" s="226"/>
      <c r="I87" s="226"/>
      <c r="J87" s="226"/>
      <c r="K87" s="226"/>
    </row>
    <row r="88" spans="1:15" s="242" customFormat="1" ht="12.6" customHeight="1" collapsed="1" x14ac:dyDescent="0.3">
      <c r="A88" s="516" t="s">
        <v>23</v>
      </c>
      <c r="B88" s="535">
        <v>2017</v>
      </c>
      <c r="C88" s="517" t="s">
        <v>1288</v>
      </c>
      <c r="D88" s="518" t="s">
        <v>1289</v>
      </c>
      <c r="E88" s="518" t="s">
        <v>1290</v>
      </c>
      <c r="F88" s="519" t="s">
        <v>1291</v>
      </c>
      <c r="H88" s="225"/>
      <c r="I88" s="225"/>
      <c r="J88" s="225"/>
      <c r="K88" s="225"/>
      <c r="L88" s="241"/>
      <c r="M88" s="241"/>
      <c r="N88" s="241"/>
      <c r="O88" s="241"/>
    </row>
    <row r="89" spans="1:15" s="242" customFormat="1" ht="12.6" customHeight="1" x14ac:dyDescent="0.3">
      <c r="A89" s="520"/>
      <c r="B89" s="536">
        <v>2018</v>
      </c>
      <c r="C89" s="521" t="s">
        <v>1292</v>
      </c>
      <c r="D89" s="522" t="s">
        <v>1293</v>
      </c>
      <c r="E89" s="522" t="s">
        <v>1294</v>
      </c>
      <c r="F89" s="523" t="s">
        <v>1295</v>
      </c>
      <c r="H89" s="225"/>
      <c r="I89" s="225"/>
      <c r="J89" s="225"/>
      <c r="K89" s="225"/>
      <c r="L89" s="241"/>
      <c r="M89" s="241"/>
      <c r="N89" s="241"/>
      <c r="O89" s="241"/>
    </row>
    <row r="90" spans="1:15" s="242" customFormat="1" ht="12.6" customHeight="1" x14ac:dyDescent="0.3">
      <c r="A90" s="520"/>
      <c r="B90" s="537">
        <v>2019</v>
      </c>
      <c r="C90" s="521" t="s">
        <v>1296</v>
      </c>
      <c r="D90" s="522" t="s">
        <v>1237</v>
      </c>
      <c r="E90" s="522" t="s">
        <v>1297</v>
      </c>
      <c r="F90" s="523" t="s">
        <v>1298</v>
      </c>
      <c r="H90" s="225"/>
      <c r="I90" s="225"/>
      <c r="J90" s="225"/>
      <c r="K90" s="225"/>
      <c r="L90" s="241"/>
      <c r="M90" s="241"/>
      <c r="N90" s="241"/>
      <c r="O90" s="241"/>
    </row>
    <row r="91" spans="1:15" s="242" customFormat="1" ht="12.6" customHeight="1" x14ac:dyDescent="0.3">
      <c r="A91" s="520"/>
      <c r="B91" s="538">
        <v>2020</v>
      </c>
      <c r="C91" s="521" t="s">
        <v>1299</v>
      </c>
      <c r="D91" s="522" t="s">
        <v>1300</v>
      </c>
      <c r="E91" s="522" t="s">
        <v>1301</v>
      </c>
      <c r="F91" s="523" t="s">
        <v>1302</v>
      </c>
      <c r="H91" s="225"/>
      <c r="I91" s="225"/>
      <c r="J91" s="225"/>
      <c r="K91" s="225"/>
      <c r="L91" s="241"/>
      <c r="M91" s="241"/>
      <c r="N91" s="241"/>
      <c r="O91" s="241"/>
    </row>
    <row r="92" spans="1:15" s="242" customFormat="1" ht="12.6" customHeight="1" x14ac:dyDescent="0.3">
      <c r="A92" s="520"/>
      <c r="B92" s="539">
        <v>2021</v>
      </c>
      <c r="C92" s="521" t="s">
        <v>1303</v>
      </c>
      <c r="D92" s="522" t="s">
        <v>1304</v>
      </c>
      <c r="E92" s="522" t="s">
        <v>1305</v>
      </c>
      <c r="F92" s="523" t="s">
        <v>1306</v>
      </c>
      <c r="H92" s="225"/>
      <c r="I92" s="225"/>
      <c r="J92" s="225"/>
      <c r="K92" s="225"/>
      <c r="L92" s="241"/>
      <c r="M92" s="241"/>
      <c r="N92" s="241"/>
      <c r="O92" s="241"/>
    </row>
    <row r="93" spans="1:15" s="245" customFormat="1" ht="12.6" customHeight="1" x14ac:dyDescent="0.3">
      <c r="A93" s="247" t="s">
        <v>744</v>
      </c>
      <c r="B93" s="540">
        <v>2017</v>
      </c>
      <c r="C93" s="284" t="s">
        <v>855</v>
      </c>
      <c r="D93" s="285" t="s">
        <v>1089</v>
      </c>
      <c r="E93" s="285" t="s">
        <v>946</v>
      </c>
      <c r="F93" s="286" t="s">
        <v>904</v>
      </c>
      <c r="H93" s="226"/>
      <c r="I93" s="226"/>
      <c r="J93" s="226"/>
      <c r="K93" s="226"/>
    </row>
    <row r="94" spans="1:15" s="245" customFormat="1" ht="12.6" customHeight="1" x14ac:dyDescent="0.3">
      <c r="A94" s="248"/>
      <c r="B94" s="541">
        <v>2018</v>
      </c>
      <c r="C94" s="287" t="s">
        <v>919</v>
      </c>
      <c r="D94" s="288" t="s">
        <v>924</v>
      </c>
      <c r="E94" s="288" t="s">
        <v>1028</v>
      </c>
      <c r="F94" s="289" t="s">
        <v>950</v>
      </c>
      <c r="H94" s="226"/>
      <c r="I94" s="226"/>
      <c r="J94" s="226"/>
      <c r="K94" s="226"/>
    </row>
    <row r="95" spans="1:15" s="245" customFormat="1" ht="12.6" customHeight="1" x14ac:dyDescent="0.3">
      <c r="A95" s="246"/>
      <c r="B95" s="542">
        <v>2019</v>
      </c>
      <c r="C95" s="287" t="s">
        <v>1307</v>
      </c>
      <c r="D95" s="288" t="s">
        <v>875</v>
      </c>
      <c r="E95" s="288" t="s">
        <v>1308</v>
      </c>
      <c r="F95" s="289" t="s">
        <v>1309</v>
      </c>
      <c r="H95" s="226"/>
      <c r="I95" s="226"/>
      <c r="J95" s="226"/>
      <c r="K95" s="226"/>
    </row>
    <row r="96" spans="1:15" s="245" customFormat="1" ht="12.6" customHeight="1" x14ac:dyDescent="0.3">
      <c r="A96" s="246"/>
      <c r="B96" s="543">
        <v>2020</v>
      </c>
      <c r="C96" s="287" t="s">
        <v>1310</v>
      </c>
      <c r="D96" s="288" t="s">
        <v>880</v>
      </c>
      <c r="E96" s="288" t="s">
        <v>1311</v>
      </c>
      <c r="F96" s="289" t="s">
        <v>1312</v>
      </c>
      <c r="H96" s="226"/>
      <c r="I96" s="226"/>
      <c r="J96" s="226"/>
      <c r="K96" s="226"/>
    </row>
    <row r="97" spans="1:11" s="245" customFormat="1" ht="12.6" customHeight="1" x14ac:dyDescent="0.3">
      <c r="A97" s="246"/>
      <c r="B97" s="544">
        <v>2021</v>
      </c>
      <c r="C97" s="287" t="s">
        <v>1313</v>
      </c>
      <c r="D97" s="288" t="s">
        <v>928</v>
      </c>
      <c r="E97" s="288" t="s">
        <v>1314</v>
      </c>
      <c r="F97" s="289" t="s">
        <v>1315</v>
      </c>
      <c r="H97" s="226"/>
      <c r="I97" s="226"/>
      <c r="J97" s="226"/>
      <c r="K97" s="226"/>
    </row>
    <row r="98" spans="1:11" s="245" customFormat="1" ht="12.6" customHeight="1" x14ac:dyDescent="0.3">
      <c r="A98" s="247" t="s">
        <v>745</v>
      </c>
      <c r="B98" s="540">
        <v>2017</v>
      </c>
      <c r="C98" s="284" t="s">
        <v>1316</v>
      </c>
      <c r="D98" s="285" t="s">
        <v>1317</v>
      </c>
      <c r="E98" s="285" t="s">
        <v>1318</v>
      </c>
      <c r="F98" s="286" t="s">
        <v>1319</v>
      </c>
      <c r="H98" s="226"/>
      <c r="I98" s="226"/>
      <c r="J98" s="226"/>
      <c r="K98" s="226"/>
    </row>
    <row r="99" spans="1:11" s="245" customFormat="1" ht="12.6" customHeight="1" x14ac:dyDescent="0.3">
      <c r="A99" s="246"/>
      <c r="B99" s="541">
        <v>2018</v>
      </c>
      <c r="C99" s="287" t="s">
        <v>1320</v>
      </c>
      <c r="D99" s="288" t="s">
        <v>911</v>
      </c>
      <c r="E99" s="288" t="s">
        <v>1321</v>
      </c>
      <c r="F99" s="289" t="s">
        <v>1322</v>
      </c>
      <c r="H99" s="226"/>
      <c r="I99" s="226"/>
      <c r="J99" s="226"/>
      <c r="K99" s="226"/>
    </row>
    <row r="100" spans="1:11" s="245" customFormat="1" ht="12.6" customHeight="1" x14ac:dyDescent="0.3">
      <c r="A100" s="246"/>
      <c r="B100" s="542">
        <v>2019</v>
      </c>
      <c r="C100" s="287" t="s">
        <v>1323</v>
      </c>
      <c r="D100" s="288" t="s">
        <v>866</v>
      </c>
      <c r="E100" s="288" t="s">
        <v>1324</v>
      </c>
      <c r="F100" s="289" t="s">
        <v>1325</v>
      </c>
      <c r="H100" s="226"/>
      <c r="I100" s="226"/>
      <c r="J100" s="226"/>
      <c r="K100" s="226"/>
    </row>
    <row r="101" spans="1:11" s="245" customFormat="1" ht="12.6" customHeight="1" x14ac:dyDescent="0.3">
      <c r="A101" s="246"/>
      <c r="B101" s="543">
        <v>2020</v>
      </c>
      <c r="C101" s="287" t="s">
        <v>1326</v>
      </c>
      <c r="D101" s="288" t="s">
        <v>1327</v>
      </c>
      <c r="E101" s="288" t="s">
        <v>1328</v>
      </c>
      <c r="F101" s="289" t="s">
        <v>1329</v>
      </c>
      <c r="H101" s="226"/>
      <c r="I101" s="226"/>
      <c r="J101" s="226"/>
      <c r="K101" s="226"/>
    </row>
    <row r="102" spans="1:11" s="245" customFormat="1" ht="12.6" customHeight="1" x14ac:dyDescent="0.3">
      <c r="A102" s="246"/>
      <c r="B102" s="544">
        <v>2021</v>
      </c>
      <c r="C102" s="287" t="s">
        <v>1330</v>
      </c>
      <c r="D102" s="288" t="s">
        <v>888</v>
      </c>
      <c r="E102" s="288" t="s">
        <v>1331</v>
      </c>
      <c r="F102" s="289" t="s">
        <v>1332</v>
      </c>
      <c r="H102" s="226"/>
      <c r="I102" s="226"/>
      <c r="J102" s="226"/>
      <c r="K102" s="226"/>
    </row>
    <row r="103" spans="1:11" s="245" customFormat="1" ht="12.6" customHeight="1" x14ac:dyDescent="0.3">
      <c r="A103" s="247" t="s">
        <v>746</v>
      </c>
      <c r="B103" s="540">
        <v>2017</v>
      </c>
      <c r="C103" s="284" t="s">
        <v>909</v>
      </c>
      <c r="D103" s="285" t="s">
        <v>948</v>
      </c>
      <c r="E103" s="285" t="s">
        <v>1127</v>
      </c>
      <c r="F103" s="286" t="s">
        <v>1333</v>
      </c>
      <c r="H103" s="226"/>
      <c r="I103" s="226"/>
      <c r="J103" s="226"/>
      <c r="K103" s="226"/>
    </row>
    <row r="104" spans="1:11" s="245" customFormat="1" ht="12.6" customHeight="1" x14ac:dyDescent="0.3">
      <c r="A104" s="246"/>
      <c r="B104" s="541">
        <v>2018</v>
      </c>
      <c r="C104" s="287" t="s">
        <v>966</v>
      </c>
      <c r="D104" s="288" t="s">
        <v>1022</v>
      </c>
      <c r="E104" s="288" t="s">
        <v>1050</v>
      </c>
      <c r="F104" s="289" t="s">
        <v>1334</v>
      </c>
      <c r="H104" s="226"/>
      <c r="I104" s="226"/>
      <c r="J104" s="226"/>
      <c r="K104" s="226"/>
    </row>
    <row r="105" spans="1:11" s="245" customFormat="1" ht="12.6" customHeight="1" x14ac:dyDescent="0.3">
      <c r="A105" s="246"/>
      <c r="B105" s="542">
        <v>2019</v>
      </c>
      <c r="C105" s="287" t="s">
        <v>1335</v>
      </c>
      <c r="D105" s="288" t="s">
        <v>1336</v>
      </c>
      <c r="E105" s="288" t="s">
        <v>1337</v>
      </c>
      <c r="F105" s="289" t="s">
        <v>1338</v>
      </c>
      <c r="H105" s="226"/>
      <c r="I105" s="226"/>
      <c r="J105" s="226"/>
      <c r="K105" s="226"/>
    </row>
    <row r="106" spans="1:11" s="245" customFormat="1" ht="12.6" customHeight="1" x14ac:dyDescent="0.3">
      <c r="A106" s="246"/>
      <c r="B106" s="543">
        <v>2020</v>
      </c>
      <c r="C106" s="287" t="s">
        <v>1339</v>
      </c>
      <c r="D106" s="288" t="s">
        <v>857</v>
      </c>
      <c r="E106" s="288" t="s">
        <v>1340</v>
      </c>
      <c r="F106" s="289" t="s">
        <v>1341</v>
      </c>
      <c r="H106" s="226"/>
      <c r="I106" s="226"/>
      <c r="J106" s="226"/>
      <c r="K106" s="226"/>
    </row>
    <row r="107" spans="1:11" s="245" customFormat="1" ht="12.6" customHeight="1" x14ac:dyDescent="0.3">
      <c r="A107" s="246"/>
      <c r="B107" s="544">
        <v>2021</v>
      </c>
      <c r="C107" s="287" t="s">
        <v>1342</v>
      </c>
      <c r="D107" s="288" t="s">
        <v>1017</v>
      </c>
      <c r="E107" s="288" t="s">
        <v>1343</v>
      </c>
      <c r="F107" s="289" t="s">
        <v>1344</v>
      </c>
      <c r="H107" s="226"/>
      <c r="I107" s="226"/>
      <c r="J107" s="226"/>
      <c r="K107" s="226"/>
    </row>
    <row r="108" spans="1:11" s="245" customFormat="1" ht="12.6" customHeight="1" x14ac:dyDescent="0.3">
      <c r="A108" s="247" t="s">
        <v>747</v>
      </c>
      <c r="B108" s="540">
        <v>2017</v>
      </c>
      <c r="C108" s="284" t="s">
        <v>899</v>
      </c>
      <c r="D108" s="285" t="s">
        <v>1044</v>
      </c>
      <c r="E108" s="285" t="s">
        <v>1345</v>
      </c>
      <c r="F108" s="286" t="s">
        <v>859</v>
      </c>
      <c r="H108" s="226"/>
      <c r="I108" s="226"/>
      <c r="J108" s="226"/>
      <c r="K108" s="226"/>
    </row>
    <row r="109" spans="1:11" s="245" customFormat="1" ht="12.6" customHeight="1" x14ac:dyDescent="0.3">
      <c r="A109" s="248"/>
      <c r="B109" s="541">
        <v>2018</v>
      </c>
      <c r="C109" s="287" t="s">
        <v>856</v>
      </c>
      <c r="D109" s="288" t="s">
        <v>933</v>
      </c>
      <c r="E109" s="288" t="s">
        <v>1010</v>
      </c>
      <c r="F109" s="289" t="s">
        <v>1046</v>
      </c>
      <c r="H109" s="226"/>
      <c r="I109" s="226"/>
      <c r="J109" s="226"/>
      <c r="K109" s="226"/>
    </row>
    <row r="110" spans="1:11" s="245" customFormat="1" ht="12.6" customHeight="1" x14ac:dyDescent="0.3">
      <c r="A110" s="246"/>
      <c r="B110" s="542">
        <v>2019</v>
      </c>
      <c r="C110" s="287" t="s">
        <v>1346</v>
      </c>
      <c r="D110" s="288" t="s">
        <v>819</v>
      </c>
      <c r="E110" s="288" t="s">
        <v>1347</v>
      </c>
      <c r="F110" s="289" t="s">
        <v>1348</v>
      </c>
      <c r="H110" s="226"/>
      <c r="I110" s="226"/>
      <c r="J110" s="226"/>
      <c r="K110" s="226"/>
    </row>
    <row r="111" spans="1:11" s="245" customFormat="1" ht="12.6" customHeight="1" x14ac:dyDescent="0.3">
      <c r="A111" s="246"/>
      <c r="B111" s="543">
        <v>2020</v>
      </c>
      <c r="C111" s="287" t="s">
        <v>1349</v>
      </c>
      <c r="D111" s="288" t="s">
        <v>873</v>
      </c>
      <c r="E111" s="288" t="s">
        <v>1350</v>
      </c>
      <c r="F111" s="289" t="s">
        <v>1351</v>
      </c>
      <c r="H111" s="226"/>
      <c r="I111" s="226"/>
      <c r="J111" s="226"/>
      <c r="K111" s="226"/>
    </row>
    <row r="112" spans="1:11" s="245" customFormat="1" ht="12.6" customHeight="1" x14ac:dyDescent="0.3">
      <c r="A112" s="246"/>
      <c r="B112" s="544">
        <v>2021</v>
      </c>
      <c r="C112" s="287" t="s">
        <v>1352</v>
      </c>
      <c r="D112" s="288" t="s">
        <v>871</v>
      </c>
      <c r="E112" s="288" t="s">
        <v>1353</v>
      </c>
      <c r="F112" s="289" t="s">
        <v>1354</v>
      </c>
      <c r="H112" s="226"/>
      <c r="I112" s="226"/>
      <c r="J112" s="226"/>
      <c r="K112" s="226"/>
    </row>
    <row r="113" spans="1:11" s="245" customFormat="1" ht="12.6" customHeight="1" x14ac:dyDescent="0.3">
      <c r="A113" s="247" t="s">
        <v>748</v>
      </c>
      <c r="B113" s="540">
        <v>2017</v>
      </c>
      <c r="C113" s="284" t="s">
        <v>1008</v>
      </c>
      <c r="D113" s="285" t="s">
        <v>911</v>
      </c>
      <c r="E113" s="285" t="s">
        <v>1191</v>
      </c>
      <c r="F113" s="286" t="s">
        <v>1355</v>
      </c>
      <c r="H113" s="226"/>
      <c r="I113" s="226"/>
      <c r="J113" s="226"/>
      <c r="K113" s="226"/>
    </row>
    <row r="114" spans="1:11" s="245" customFormat="1" ht="12.6" customHeight="1" x14ac:dyDescent="0.3">
      <c r="A114" s="246"/>
      <c r="B114" s="541">
        <v>2018</v>
      </c>
      <c r="C114" s="287" t="s">
        <v>821</v>
      </c>
      <c r="D114" s="288" t="s">
        <v>1045</v>
      </c>
      <c r="E114" s="288" t="s">
        <v>1356</v>
      </c>
      <c r="F114" s="289" t="s">
        <v>1357</v>
      </c>
      <c r="H114" s="226"/>
      <c r="I114" s="226"/>
      <c r="J114" s="226"/>
      <c r="K114" s="226"/>
    </row>
    <row r="115" spans="1:11" s="245" customFormat="1" ht="12.6" customHeight="1" x14ac:dyDescent="0.3">
      <c r="A115" s="246"/>
      <c r="B115" s="542">
        <v>2019</v>
      </c>
      <c r="C115" s="287" t="s">
        <v>1358</v>
      </c>
      <c r="D115" s="288" t="s">
        <v>1359</v>
      </c>
      <c r="E115" s="288" t="s">
        <v>1360</v>
      </c>
      <c r="F115" s="289" t="s">
        <v>1361</v>
      </c>
      <c r="H115" s="226"/>
      <c r="I115" s="226"/>
      <c r="J115" s="226"/>
      <c r="K115" s="226"/>
    </row>
    <row r="116" spans="1:11" s="245" customFormat="1" ht="12.6" customHeight="1" x14ac:dyDescent="0.3">
      <c r="A116" s="246"/>
      <c r="B116" s="543">
        <v>2020</v>
      </c>
      <c r="C116" s="287" t="s">
        <v>1362</v>
      </c>
      <c r="D116" s="288" t="s">
        <v>950</v>
      </c>
      <c r="E116" s="288" t="s">
        <v>1363</v>
      </c>
      <c r="F116" s="289" t="s">
        <v>1364</v>
      </c>
      <c r="H116" s="226"/>
      <c r="I116" s="226"/>
      <c r="J116" s="226"/>
      <c r="K116" s="226"/>
    </row>
    <row r="117" spans="1:11" s="245" customFormat="1" ht="12.6" customHeight="1" x14ac:dyDescent="0.3">
      <c r="A117" s="246"/>
      <c r="B117" s="544">
        <v>2021</v>
      </c>
      <c r="C117" s="287" t="s">
        <v>1365</v>
      </c>
      <c r="D117" s="288" t="s">
        <v>1099</v>
      </c>
      <c r="E117" s="288" t="s">
        <v>1366</v>
      </c>
      <c r="F117" s="289" t="s">
        <v>1367</v>
      </c>
      <c r="H117" s="226"/>
      <c r="I117" s="226"/>
      <c r="J117" s="226"/>
      <c r="K117" s="226"/>
    </row>
    <row r="118" spans="1:11" s="245" customFormat="1" ht="12.6" customHeight="1" x14ac:dyDescent="0.3">
      <c r="A118" s="247" t="s">
        <v>749</v>
      </c>
      <c r="B118" s="540">
        <v>2017</v>
      </c>
      <c r="C118" s="284" t="s">
        <v>1045</v>
      </c>
      <c r="D118" s="285" t="s">
        <v>956</v>
      </c>
      <c r="E118" s="285" t="s">
        <v>1368</v>
      </c>
      <c r="F118" s="286" t="s">
        <v>1369</v>
      </c>
      <c r="H118" s="226"/>
      <c r="I118" s="226"/>
      <c r="J118" s="226"/>
      <c r="K118" s="226"/>
    </row>
    <row r="119" spans="1:11" s="245" customFormat="1" ht="12.6" customHeight="1" x14ac:dyDescent="0.3">
      <c r="A119" s="246"/>
      <c r="B119" s="541">
        <v>2018</v>
      </c>
      <c r="C119" s="287" t="s">
        <v>922</v>
      </c>
      <c r="D119" s="288" t="s">
        <v>816</v>
      </c>
      <c r="E119" s="288" t="s">
        <v>1370</v>
      </c>
      <c r="F119" s="289" t="s">
        <v>860</v>
      </c>
      <c r="H119" s="226"/>
      <c r="I119" s="226"/>
      <c r="J119" s="226"/>
      <c r="K119" s="226"/>
    </row>
    <row r="120" spans="1:11" s="245" customFormat="1" ht="12.6" customHeight="1" x14ac:dyDescent="0.3">
      <c r="A120" s="246"/>
      <c r="B120" s="542">
        <v>2019</v>
      </c>
      <c r="C120" s="287" t="s">
        <v>1371</v>
      </c>
      <c r="D120" s="288" t="s">
        <v>828</v>
      </c>
      <c r="E120" s="288" t="s">
        <v>1372</v>
      </c>
      <c r="F120" s="289" t="s">
        <v>1373</v>
      </c>
      <c r="H120" s="226"/>
      <c r="I120" s="226"/>
      <c r="J120" s="226"/>
      <c r="K120" s="226"/>
    </row>
    <row r="121" spans="1:11" s="245" customFormat="1" ht="12.6" customHeight="1" x14ac:dyDescent="0.3">
      <c r="A121" s="246"/>
      <c r="B121" s="543">
        <v>2020</v>
      </c>
      <c r="C121" s="287" t="s">
        <v>1374</v>
      </c>
      <c r="D121" s="288" t="s">
        <v>1375</v>
      </c>
      <c r="E121" s="288" t="s">
        <v>1376</v>
      </c>
      <c r="F121" s="289" t="s">
        <v>1377</v>
      </c>
      <c r="H121" s="226"/>
      <c r="I121" s="226"/>
      <c r="J121" s="226"/>
      <c r="K121" s="226"/>
    </row>
    <row r="122" spans="1:11" s="245" customFormat="1" ht="12.6" customHeight="1" x14ac:dyDescent="0.3">
      <c r="A122" s="246"/>
      <c r="B122" s="544">
        <v>2021</v>
      </c>
      <c r="C122" s="287" t="s">
        <v>1378</v>
      </c>
      <c r="D122" s="288" t="s">
        <v>984</v>
      </c>
      <c r="E122" s="288" t="s">
        <v>1066</v>
      </c>
      <c r="F122" s="289" t="s">
        <v>1379</v>
      </c>
      <c r="H122" s="226"/>
      <c r="I122" s="226"/>
      <c r="J122" s="226"/>
      <c r="K122" s="226"/>
    </row>
    <row r="123" spans="1:11" s="245" customFormat="1" ht="12.6" customHeight="1" x14ac:dyDescent="0.3">
      <c r="A123" s="247" t="s">
        <v>750</v>
      </c>
      <c r="B123" s="540">
        <v>2017</v>
      </c>
      <c r="C123" s="284" t="s">
        <v>1380</v>
      </c>
      <c r="D123" s="285" t="s">
        <v>1381</v>
      </c>
      <c r="E123" s="285" t="s">
        <v>1382</v>
      </c>
      <c r="F123" s="286" t="s">
        <v>1383</v>
      </c>
      <c r="H123" s="226"/>
      <c r="I123" s="226"/>
      <c r="J123" s="226"/>
      <c r="K123" s="226"/>
    </row>
    <row r="124" spans="1:11" s="245" customFormat="1" ht="12.6" customHeight="1" x14ac:dyDescent="0.3">
      <c r="A124" s="246"/>
      <c r="B124" s="541">
        <v>2018</v>
      </c>
      <c r="C124" s="287" t="s">
        <v>1384</v>
      </c>
      <c r="D124" s="288" t="s">
        <v>1385</v>
      </c>
      <c r="E124" s="288" t="s">
        <v>1386</v>
      </c>
      <c r="F124" s="289" t="s">
        <v>1387</v>
      </c>
      <c r="H124" s="226"/>
      <c r="I124" s="226"/>
      <c r="J124" s="226"/>
      <c r="K124" s="226"/>
    </row>
    <row r="125" spans="1:11" s="245" customFormat="1" ht="12.6" customHeight="1" x14ac:dyDescent="0.3">
      <c r="A125" s="246"/>
      <c r="B125" s="542">
        <v>2019</v>
      </c>
      <c r="C125" s="287" t="s">
        <v>1388</v>
      </c>
      <c r="D125" s="288" t="s">
        <v>1389</v>
      </c>
      <c r="E125" s="288" t="s">
        <v>1390</v>
      </c>
      <c r="F125" s="289" t="s">
        <v>1391</v>
      </c>
      <c r="H125" s="226"/>
      <c r="I125" s="226"/>
      <c r="J125" s="226"/>
      <c r="K125" s="226"/>
    </row>
    <row r="126" spans="1:11" s="245" customFormat="1" ht="12.6" customHeight="1" x14ac:dyDescent="0.3">
      <c r="A126" s="246"/>
      <c r="B126" s="543">
        <v>2020</v>
      </c>
      <c r="C126" s="287" t="s">
        <v>1392</v>
      </c>
      <c r="D126" s="288" t="s">
        <v>1393</v>
      </c>
      <c r="E126" s="288" t="s">
        <v>1394</v>
      </c>
      <c r="F126" s="289" t="s">
        <v>1395</v>
      </c>
      <c r="H126" s="226"/>
      <c r="I126" s="226"/>
      <c r="J126" s="226"/>
      <c r="K126" s="226"/>
    </row>
    <row r="127" spans="1:11" s="245" customFormat="1" ht="12.6" customHeight="1" x14ac:dyDescent="0.3">
      <c r="A127" s="246"/>
      <c r="B127" s="544">
        <v>2021</v>
      </c>
      <c r="C127" s="287" t="s">
        <v>1396</v>
      </c>
      <c r="D127" s="288" t="s">
        <v>1397</v>
      </c>
      <c r="E127" s="288" t="s">
        <v>1398</v>
      </c>
      <c r="F127" s="289" t="s">
        <v>1399</v>
      </c>
      <c r="H127" s="226"/>
      <c r="I127" s="226"/>
      <c r="J127" s="226"/>
      <c r="K127" s="226"/>
    </row>
    <row r="128" spans="1:11" s="245" customFormat="1" ht="12.6" customHeight="1" x14ac:dyDescent="0.3">
      <c r="A128" s="247" t="s">
        <v>751</v>
      </c>
      <c r="B128" s="540">
        <v>2017</v>
      </c>
      <c r="C128" s="284" t="s">
        <v>938</v>
      </c>
      <c r="D128" s="285" t="s">
        <v>896</v>
      </c>
      <c r="E128" s="285" t="s">
        <v>1400</v>
      </c>
      <c r="F128" s="286" t="s">
        <v>1401</v>
      </c>
      <c r="H128" s="226"/>
      <c r="I128" s="226"/>
      <c r="J128" s="226"/>
      <c r="K128" s="226"/>
    </row>
    <row r="129" spans="1:15" s="245" customFormat="1" ht="12.6" customHeight="1" x14ac:dyDescent="0.3">
      <c r="A129" s="246"/>
      <c r="B129" s="541">
        <v>2018</v>
      </c>
      <c r="C129" s="287" t="s">
        <v>922</v>
      </c>
      <c r="D129" s="288" t="s">
        <v>1402</v>
      </c>
      <c r="E129" s="288" t="s">
        <v>1403</v>
      </c>
      <c r="F129" s="289" t="s">
        <v>1404</v>
      </c>
      <c r="H129" s="226"/>
      <c r="I129" s="226"/>
      <c r="J129" s="226"/>
      <c r="K129" s="226"/>
    </row>
    <row r="130" spans="1:15" s="245" customFormat="1" ht="12.6" customHeight="1" x14ac:dyDescent="0.3">
      <c r="A130" s="246"/>
      <c r="B130" s="542">
        <v>2019</v>
      </c>
      <c r="C130" s="287" t="s">
        <v>1405</v>
      </c>
      <c r="D130" s="288" t="s">
        <v>1406</v>
      </c>
      <c r="E130" s="288" t="s">
        <v>1407</v>
      </c>
      <c r="F130" s="289" t="s">
        <v>1408</v>
      </c>
      <c r="H130" s="226"/>
      <c r="I130" s="226"/>
      <c r="J130" s="226"/>
      <c r="K130" s="226"/>
    </row>
    <row r="131" spans="1:15" s="245" customFormat="1" ht="12.6" customHeight="1" x14ac:dyDescent="0.3">
      <c r="A131" s="246"/>
      <c r="B131" s="543">
        <v>2020</v>
      </c>
      <c r="C131" s="287" t="s">
        <v>1409</v>
      </c>
      <c r="D131" s="288" t="s">
        <v>1064</v>
      </c>
      <c r="E131" s="288" t="s">
        <v>1410</v>
      </c>
      <c r="F131" s="289" t="s">
        <v>1411</v>
      </c>
      <c r="H131" s="226"/>
      <c r="I131" s="226"/>
      <c r="J131" s="226"/>
      <c r="K131" s="226"/>
    </row>
    <row r="132" spans="1:15" s="245" customFormat="1" ht="12.6" customHeight="1" x14ac:dyDescent="0.3">
      <c r="A132" s="246"/>
      <c r="B132" s="544">
        <v>2021</v>
      </c>
      <c r="C132" s="287" t="s">
        <v>1412</v>
      </c>
      <c r="D132" s="288" t="s">
        <v>947</v>
      </c>
      <c r="E132" s="288" t="s">
        <v>1413</v>
      </c>
      <c r="F132" s="289" t="s">
        <v>1414</v>
      </c>
      <c r="H132" s="226"/>
      <c r="I132" s="226"/>
      <c r="J132" s="226"/>
      <c r="K132" s="226"/>
    </row>
    <row r="133" spans="1:15" s="245" customFormat="1" ht="12.6" customHeight="1" x14ac:dyDescent="0.3">
      <c r="A133" s="247" t="s">
        <v>752</v>
      </c>
      <c r="B133" s="540">
        <v>2017</v>
      </c>
      <c r="C133" s="284" t="s">
        <v>1415</v>
      </c>
      <c r="D133" s="285" t="s">
        <v>1416</v>
      </c>
      <c r="E133" s="285" t="s">
        <v>1417</v>
      </c>
      <c r="F133" s="286" t="s">
        <v>1418</v>
      </c>
      <c r="H133" s="226"/>
      <c r="I133" s="226"/>
      <c r="J133" s="226"/>
      <c r="K133" s="226"/>
    </row>
    <row r="134" spans="1:15" s="245" customFormat="1" ht="12.6" customHeight="1" x14ac:dyDescent="0.3">
      <c r="A134" s="246"/>
      <c r="B134" s="541">
        <v>2018</v>
      </c>
      <c r="C134" s="287" t="s">
        <v>1419</v>
      </c>
      <c r="D134" s="288" t="s">
        <v>872</v>
      </c>
      <c r="E134" s="288" t="s">
        <v>1420</v>
      </c>
      <c r="F134" s="289" t="s">
        <v>1421</v>
      </c>
      <c r="H134" s="226"/>
      <c r="I134" s="226"/>
      <c r="J134" s="226"/>
      <c r="K134" s="226"/>
    </row>
    <row r="135" spans="1:15" s="245" customFormat="1" ht="12.6" customHeight="1" x14ac:dyDescent="0.3">
      <c r="A135" s="246"/>
      <c r="B135" s="542">
        <v>2019</v>
      </c>
      <c r="C135" s="287" t="s">
        <v>1422</v>
      </c>
      <c r="D135" s="288" t="s">
        <v>1423</v>
      </c>
      <c r="E135" s="288" t="s">
        <v>1424</v>
      </c>
      <c r="F135" s="289" t="s">
        <v>1425</v>
      </c>
      <c r="H135" s="226"/>
      <c r="I135" s="226"/>
      <c r="J135" s="226"/>
      <c r="K135" s="226"/>
    </row>
    <row r="136" spans="1:15" s="245" customFormat="1" ht="12.6" customHeight="1" x14ac:dyDescent="0.3">
      <c r="A136" s="246"/>
      <c r="B136" s="543">
        <v>2020</v>
      </c>
      <c r="C136" s="287" t="s">
        <v>1426</v>
      </c>
      <c r="D136" s="288" t="s">
        <v>1427</v>
      </c>
      <c r="E136" s="288" t="s">
        <v>1428</v>
      </c>
      <c r="F136" s="289" t="s">
        <v>1429</v>
      </c>
      <c r="H136" s="226"/>
      <c r="I136" s="226"/>
      <c r="J136" s="226"/>
      <c r="K136" s="226"/>
    </row>
    <row r="137" spans="1:15" s="245" customFormat="1" ht="12.6" customHeight="1" x14ac:dyDescent="0.3">
      <c r="A137" s="246"/>
      <c r="B137" s="544">
        <v>2021</v>
      </c>
      <c r="C137" s="287" t="s">
        <v>1430</v>
      </c>
      <c r="D137" s="288" t="s">
        <v>1431</v>
      </c>
      <c r="E137" s="288" t="s">
        <v>1432</v>
      </c>
      <c r="F137" s="289" t="s">
        <v>1433</v>
      </c>
      <c r="H137" s="226"/>
      <c r="I137" s="226"/>
      <c r="J137" s="226"/>
      <c r="K137" s="226"/>
    </row>
    <row r="138" spans="1:15" s="242" customFormat="1" ht="12.6" customHeight="1" collapsed="1" x14ac:dyDescent="0.3">
      <c r="A138" s="516" t="s">
        <v>22</v>
      </c>
      <c r="B138" s="535">
        <v>2017</v>
      </c>
      <c r="C138" s="517" t="s">
        <v>1434</v>
      </c>
      <c r="D138" s="518" t="s">
        <v>1435</v>
      </c>
      <c r="E138" s="518" t="s">
        <v>1436</v>
      </c>
      <c r="F138" s="519" t="s">
        <v>1437</v>
      </c>
      <c r="H138" s="225"/>
      <c r="I138" s="225"/>
      <c r="J138" s="225"/>
      <c r="K138" s="225"/>
      <c r="L138" s="241"/>
      <c r="M138" s="241"/>
      <c r="N138" s="241"/>
      <c r="O138" s="241"/>
    </row>
    <row r="139" spans="1:15" s="242" customFormat="1" ht="12.6" customHeight="1" x14ac:dyDescent="0.3">
      <c r="A139" s="520"/>
      <c r="B139" s="536">
        <v>2018</v>
      </c>
      <c r="C139" s="521" t="s">
        <v>1438</v>
      </c>
      <c r="D139" s="522" t="s">
        <v>1439</v>
      </c>
      <c r="E139" s="522" t="s">
        <v>1440</v>
      </c>
      <c r="F139" s="523" t="s">
        <v>1441</v>
      </c>
      <c r="H139" s="225"/>
      <c r="I139" s="225"/>
      <c r="J139" s="225"/>
      <c r="K139" s="225"/>
      <c r="L139" s="241"/>
      <c r="M139" s="241"/>
      <c r="N139" s="241"/>
      <c r="O139" s="241"/>
    </row>
    <row r="140" spans="1:15" s="242" customFormat="1" ht="12.6" customHeight="1" x14ac:dyDescent="0.3">
      <c r="A140" s="520"/>
      <c r="B140" s="537">
        <v>2019</v>
      </c>
      <c r="C140" s="521" t="s">
        <v>1442</v>
      </c>
      <c r="D140" s="522" t="s">
        <v>1443</v>
      </c>
      <c r="E140" s="522" t="s">
        <v>1444</v>
      </c>
      <c r="F140" s="523" t="s">
        <v>1445</v>
      </c>
      <c r="H140" s="225"/>
      <c r="I140" s="225"/>
      <c r="J140" s="225"/>
      <c r="K140" s="225"/>
      <c r="L140" s="241"/>
      <c r="M140" s="241"/>
      <c r="N140" s="241"/>
      <c r="O140" s="241"/>
    </row>
    <row r="141" spans="1:15" s="242" customFormat="1" ht="12.6" customHeight="1" x14ac:dyDescent="0.3">
      <c r="A141" s="520"/>
      <c r="B141" s="538">
        <v>2020</v>
      </c>
      <c r="C141" s="521" t="s">
        <v>1446</v>
      </c>
      <c r="D141" s="522" t="s">
        <v>1447</v>
      </c>
      <c r="E141" s="522" t="s">
        <v>1448</v>
      </c>
      <c r="F141" s="523" t="s">
        <v>1449</v>
      </c>
      <c r="H141" s="225"/>
      <c r="I141" s="225"/>
      <c r="J141" s="225"/>
      <c r="K141" s="225"/>
      <c r="L141" s="241"/>
      <c r="M141" s="241"/>
      <c r="N141" s="241"/>
      <c r="O141" s="241"/>
    </row>
    <row r="142" spans="1:15" s="242" customFormat="1" ht="12.6" customHeight="1" x14ac:dyDescent="0.3">
      <c r="A142" s="520"/>
      <c r="B142" s="539">
        <v>2021</v>
      </c>
      <c r="C142" s="521" t="s">
        <v>1450</v>
      </c>
      <c r="D142" s="522" t="s">
        <v>1451</v>
      </c>
      <c r="E142" s="522" t="s">
        <v>1452</v>
      </c>
      <c r="F142" s="523" t="s">
        <v>1453</v>
      </c>
      <c r="H142" s="225"/>
      <c r="I142" s="225"/>
      <c r="J142" s="225"/>
      <c r="K142" s="225"/>
      <c r="L142" s="241"/>
      <c r="M142" s="241"/>
      <c r="N142" s="241"/>
      <c r="O142" s="241"/>
    </row>
    <row r="143" spans="1:15" s="242" customFormat="1" ht="12.6" customHeight="1" x14ac:dyDescent="0.3">
      <c r="A143" s="249" t="s">
        <v>753</v>
      </c>
      <c r="B143" s="540">
        <v>2017</v>
      </c>
      <c r="C143" s="278" t="s">
        <v>879</v>
      </c>
      <c r="D143" s="279" t="s">
        <v>834</v>
      </c>
      <c r="E143" s="279" t="s">
        <v>1454</v>
      </c>
      <c r="F143" s="280" t="s">
        <v>1455</v>
      </c>
      <c r="H143" s="225"/>
      <c r="I143" s="225"/>
      <c r="J143" s="225"/>
      <c r="K143" s="225"/>
      <c r="L143" s="241"/>
      <c r="M143" s="241"/>
      <c r="N143" s="241"/>
      <c r="O143" s="241"/>
    </row>
    <row r="144" spans="1:15" s="242" customFormat="1" ht="12.6" customHeight="1" x14ac:dyDescent="0.3">
      <c r="A144" s="243"/>
      <c r="B144" s="541">
        <v>2018</v>
      </c>
      <c r="C144" s="281" t="s">
        <v>1456</v>
      </c>
      <c r="D144" s="282" t="s">
        <v>834</v>
      </c>
      <c r="E144" s="282" t="s">
        <v>1457</v>
      </c>
      <c r="F144" s="283" t="s">
        <v>1458</v>
      </c>
      <c r="H144" s="225"/>
      <c r="I144" s="225"/>
      <c r="J144" s="225"/>
      <c r="K144" s="225"/>
      <c r="L144" s="241"/>
      <c r="M144" s="241"/>
      <c r="N144" s="241"/>
      <c r="O144" s="241"/>
    </row>
    <row r="145" spans="1:15" s="242" customFormat="1" ht="12.6" customHeight="1" x14ac:dyDescent="0.3">
      <c r="A145" s="243"/>
      <c r="B145" s="542">
        <v>2019</v>
      </c>
      <c r="C145" s="281" t="s">
        <v>1459</v>
      </c>
      <c r="D145" s="282" t="s">
        <v>866</v>
      </c>
      <c r="E145" s="282" t="s">
        <v>1460</v>
      </c>
      <c r="F145" s="283" t="s">
        <v>1461</v>
      </c>
      <c r="H145" s="225"/>
      <c r="I145" s="225"/>
      <c r="J145" s="225"/>
      <c r="K145" s="225"/>
      <c r="L145" s="241"/>
      <c r="M145" s="241"/>
      <c r="N145" s="241"/>
      <c r="O145" s="241"/>
    </row>
    <row r="146" spans="1:15" s="242" customFormat="1" ht="12.6" customHeight="1" x14ac:dyDescent="0.3">
      <c r="A146" s="243"/>
      <c r="B146" s="543">
        <v>2020</v>
      </c>
      <c r="C146" s="281" t="s">
        <v>1462</v>
      </c>
      <c r="D146" s="282" t="s">
        <v>1463</v>
      </c>
      <c r="E146" s="282" t="s">
        <v>1464</v>
      </c>
      <c r="F146" s="283" t="s">
        <v>1120</v>
      </c>
      <c r="H146" s="225"/>
      <c r="I146" s="225"/>
      <c r="J146" s="225"/>
      <c r="K146" s="225"/>
      <c r="L146" s="241"/>
      <c r="M146" s="241"/>
      <c r="N146" s="241"/>
      <c r="O146" s="241"/>
    </row>
    <row r="147" spans="1:15" s="242" customFormat="1" ht="12.6" customHeight="1" x14ac:dyDescent="0.3">
      <c r="A147" s="243"/>
      <c r="B147" s="544">
        <v>2021</v>
      </c>
      <c r="C147" s="281" t="s">
        <v>1465</v>
      </c>
      <c r="D147" s="282" t="s">
        <v>1466</v>
      </c>
      <c r="E147" s="282" t="s">
        <v>1467</v>
      </c>
      <c r="F147" s="283" t="s">
        <v>1468</v>
      </c>
      <c r="H147" s="225"/>
      <c r="I147" s="225"/>
      <c r="J147" s="225"/>
      <c r="K147" s="225"/>
      <c r="L147" s="241"/>
      <c r="M147" s="241"/>
      <c r="N147" s="241"/>
      <c r="O147" s="241"/>
    </row>
    <row r="148" spans="1:15" s="242" customFormat="1" ht="12.6" customHeight="1" x14ac:dyDescent="0.3">
      <c r="A148" s="249" t="s">
        <v>754</v>
      </c>
      <c r="B148" s="540">
        <v>2017</v>
      </c>
      <c r="C148" s="278" t="s">
        <v>1469</v>
      </c>
      <c r="D148" s="279" t="s">
        <v>1470</v>
      </c>
      <c r="E148" s="279" t="s">
        <v>1471</v>
      </c>
      <c r="F148" s="280" t="s">
        <v>1472</v>
      </c>
      <c r="H148" s="225"/>
      <c r="I148" s="225"/>
      <c r="J148" s="225"/>
      <c r="K148" s="225"/>
      <c r="L148" s="241"/>
      <c r="M148" s="241"/>
      <c r="N148" s="241"/>
      <c r="O148" s="241"/>
    </row>
    <row r="149" spans="1:15" s="242" customFormat="1" ht="12.6" customHeight="1" x14ac:dyDescent="0.3">
      <c r="A149" s="243"/>
      <c r="B149" s="541">
        <v>2018</v>
      </c>
      <c r="C149" s="281" t="s">
        <v>1473</v>
      </c>
      <c r="D149" s="282" t="s">
        <v>827</v>
      </c>
      <c r="E149" s="282" t="s">
        <v>1474</v>
      </c>
      <c r="F149" s="283" t="s">
        <v>1475</v>
      </c>
      <c r="H149" s="225"/>
      <c r="I149" s="225"/>
      <c r="J149" s="225"/>
      <c r="K149" s="225"/>
      <c r="L149" s="241"/>
      <c r="M149" s="241"/>
      <c r="N149" s="241"/>
      <c r="O149" s="241"/>
    </row>
    <row r="150" spans="1:15" s="242" customFormat="1" ht="12.6" customHeight="1" x14ac:dyDescent="0.3">
      <c r="A150" s="243"/>
      <c r="B150" s="542">
        <v>2019</v>
      </c>
      <c r="C150" s="281" t="s">
        <v>1476</v>
      </c>
      <c r="D150" s="282" t="s">
        <v>1477</v>
      </c>
      <c r="E150" s="282" t="s">
        <v>1478</v>
      </c>
      <c r="F150" s="283" t="s">
        <v>1479</v>
      </c>
      <c r="H150" s="225"/>
      <c r="I150" s="225"/>
      <c r="J150" s="225"/>
      <c r="K150" s="225"/>
      <c r="L150" s="241"/>
      <c r="M150" s="241"/>
      <c r="N150" s="241"/>
      <c r="O150" s="241"/>
    </row>
    <row r="151" spans="1:15" s="242" customFormat="1" ht="12.6" customHeight="1" x14ac:dyDescent="0.3">
      <c r="A151" s="243"/>
      <c r="B151" s="543">
        <v>2020</v>
      </c>
      <c r="C151" s="281" t="s">
        <v>1480</v>
      </c>
      <c r="D151" s="282" t="s">
        <v>852</v>
      </c>
      <c r="E151" s="282" t="s">
        <v>1481</v>
      </c>
      <c r="F151" s="283" t="s">
        <v>1482</v>
      </c>
      <c r="H151" s="225"/>
      <c r="I151" s="225"/>
      <c r="J151" s="225"/>
      <c r="K151" s="225"/>
      <c r="L151" s="241"/>
      <c r="M151" s="241"/>
      <c r="N151" s="241"/>
      <c r="O151" s="241"/>
    </row>
    <row r="152" spans="1:15" s="242" customFormat="1" ht="12.6" customHeight="1" x14ac:dyDescent="0.3">
      <c r="A152" s="243"/>
      <c r="B152" s="544">
        <v>2021</v>
      </c>
      <c r="C152" s="281" t="s">
        <v>1483</v>
      </c>
      <c r="D152" s="282" t="s">
        <v>1484</v>
      </c>
      <c r="E152" s="282" t="s">
        <v>1485</v>
      </c>
      <c r="F152" s="283" t="s">
        <v>1486</v>
      </c>
      <c r="H152" s="225"/>
      <c r="I152" s="225"/>
      <c r="J152" s="225"/>
      <c r="K152" s="225"/>
      <c r="L152" s="241"/>
      <c r="M152" s="241"/>
      <c r="N152" s="241"/>
      <c r="O152" s="241"/>
    </row>
    <row r="153" spans="1:15" s="242" customFormat="1" ht="12.6" customHeight="1" x14ac:dyDescent="0.3">
      <c r="A153" s="249" t="s">
        <v>755</v>
      </c>
      <c r="B153" s="540">
        <v>2017</v>
      </c>
      <c r="C153" s="278" t="s">
        <v>1487</v>
      </c>
      <c r="D153" s="279" t="s">
        <v>1488</v>
      </c>
      <c r="E153" s="279" t="s">
        <v>1489</v>
      </c>
      <c r="F153" s="280" t="s">
        <v>1490</v>
      </c>
      <c r="H153" s="225"/>
      <c r="I153" s="225"/>
      <c r="J153" s="225"/>
      <c r="K153" s="225"/>
      <c r="L153" s="241"/>
      <c r="M153" s="241"/>
      <c r="N153" s="241"/>
      <c r="O153" s="241"/>
    </row>
    <row r="154" spans="1:15" s="242" customFormat="1" ht="12.6" customHeight="1" x14ac:dyDescent="0.3">
      <c r="A154" s="243"/>
      <c r="B154" s="541">
        <v>2018</v>
      </c>
      <c r="C154" s="281" t="s">
        <v>848</v>
      </c>
      <c r="D154" s="282" t="s">
        <v>894</v>
      </c>
      <c r="E154" s="282" t="s">
        <v>1059</v>
      </c>
      <c r="F154" s="283" t="s">
        <v>1491</v>
      </c>
      <c r="H154" s="225"/>
      <c r="I154" s="225"/>
      <c r="J154" s="225"/>
      <c r="K154" s="225"/>
      <c r="L154" s="241"/>
      <c r="M154" s="241"/>
      <c r="N154" s="241"/>
      <c r="O154" s="241"/>
    </row>
    <row r="155" spans="1:15" s="242" customFormat="1" ht="12.6" customHeight="1" x14ac:dyDescent="0.3">
      <c r="A155" s="243"/>
      <c r="B155" s="542">
        <v>2019</v>
      </c>
      <c r="C155" s="281" t="s">
        <v>1492</v>
      </c>
      <c r="D155" s="282" t="s">
        <v>1493</v>
      </c>
      <c r="E155" s="282" t="s">
        <v>1494</v>
      </c>
      <c r="F155" s="283" t="s">
        <v>1495</v>
      </c>
      <c r="H155" s="225"/>
      <c r="I155" s="225"/>
      <c r="J155" s="225"/>
      <c r="K155" s="225"/>
      <c r="L155" s="241"/>
      <c r="M155" s="241"/>
      <c r="N155" s="241"/>
      <c r="O155" s="241"/>
    </row>
    <row r="156" spans="1:15" s="242" customFormat="1" ht="12.6" customHeight="1" x14ac:dyDescent="0.3">
      <c r="A156" s="243"/>
      <c r="B156" s="543">
        <v>2020</v>
      </c>
      <c r="C156" s="281" t="s">
        <v>1496</v>
      </c>
      <c r="D156" s="282" t="s">
        <v>1497</v>
      </c>
      <c r="E156" s="282" t="s">
        <v>1498</v>
      </c>
      <c r="F156" s="283" t="s">
        <v>1499</v>
      </c>
      <c r="H156" s="225"/>
      <c r="I156" s="225"/>
      <c r="J156" s="225"/>
      <c r="K156" s="225"/>
      <c r="L156" s="241"/>
      <c r="M156" s="241"/>
      <c r="N156" s="241"/>
      <c r="O156" s="241"/>
    </row>
    <row r="157" spans="1:15" s="242" customFormat="1" ht="12.6" customHeight="1" x14ac:dyDescent="0.3">
      <c r="A157" s="243"/>
      <c r="B157" s="544">
        <v>2021</v>
      </c>
      <c r="C157" s="281" t="s">
        <v>1500</v>
      </c>
      <c r="D157" s="282" t="s">
        <v>1501</v>
      </c>
      <c r="E157" s="282" t="s">
        <v>1502</v>
      </c>
      <c r="F157" s="283" t="s">
        <v>1503</v>
      </c>
      <c r="H157" s="225"/>
      <c r="I157" s="225"/>
      <c r="J157" s="225"/>
      <c r="K157" s="225"/>
      <c r="L157" s="241"/>
      <c r="M157" s="241"/>
      <c r="N157" s="241"/>
      <c r="O157" s="241"/>
    </row>
    <row r="158" spans="1:15" s="242" customFormat="1" ht="12.6" customHeight="1" x14ac:dyDescent="0.3">
      <c r="A158" s="249" t="s">
        <v>756</v>
      </c>
      <c r="B158" s="540">
        <v>2017</v>
      </c>
      <c r="C158" s="278" t="s">
        <v>1032</v>
      </c>
      <c r="D158" s="279" t="s">
        <v>1097</v>
      </c>
      <c r="E158" s="279" t="s">
        <v>1504</v>
      </c>
      <c r="F158" s="280" t="s">
        <v>1505</v>
      </c>
      <c r="H158" s="225"/>
      <c r="I158" s="225"/>
      <c r="J158" s="225"/>
      <c r="K158" s="225"/>
      <c r="L158" s="241"/>
      <c r="M158" s="241"/>
      <c r="N158" s="241"/>
      <c r="O158" s="241"/>
    </row>
    <row r="159" spans="1:15" s="242" customFormat="1" ht="12.6" customHeight="1" x14ac:dyDescent="0.3">
      <c r="A159" s="243"/>
      <c r="B159" s="541">
        <v>2018</v>
      </c>
      <c r="C159" s="281" t="s">
        <v>1259</v>
      </c>
      <c r="D159" s="282" t="s">
        <v>1097</v>
      </c>
      <c r="E159" s="282" t="s">
        <v>1506</v>
      </c>
      <c r="F159" s="283" t="s">
        <v>1261</v>
      </c>
      <c r="H159" s="225"/>
      <c r="I159" s="225"/>
      <c r="J159" s="225"/>
      <c r="K159" s="225"/>
      <c r="L159" s="241"/>
      <c r="M159" s="241"/>
      <c r="N159" s="241"/>
      <c r="O159" s="241"/>
    </row>
    <row r="160" spans="1:15" s="242" customFormat="1" ht="12.6" customHeight="1" x14ac:dyDescent="0.3">
      <c r="A160" s="243"/>
      <c r="B160" s="542">
        <v>2019</v>
      </c>
      <c r="C160" s="281" t="s">
        <v>1507</v>
      </c>
      <c r="D160" s="282" t="s">
        <v>1508</v>
      </c>
      <c r="E160" s="282" t="s">
        <v>1509</v>
      </c>
      <c r="F160" s="283" t="s">
        <v>1510</v>
      </c>
      <c r="H160" s="225"/>
      <c r="I160" s="225"/>
      <c r="J160" s="225"/>
      <c r="K160" s="225"/>
      <c r="L160" s="241"/>
      <c r="M160" s="241"/>
      <c r="N160" s="241"/>
      <c r="O160" s="241"/>
    </row>
    <row r="161" spans="1:15" s="242" customFormat="1" ht="12.6" customHeight="1" x14ac:dyDescent="0.3">
      <c r="A161" s="243"/>
      <c r="B161" s="543">
        <v>2020</v>
      </c>
      <c r="C161" s="281" t="s">
        <v>1511</v>
      </c>
      <c r="D161" s="282" t="s">
        <v>1512</v>
      </c>
      <c r="E161" s="282" t="s">
        <v>1513</v>
      </c>
      <c r="F161" s="283" t="s">
        <v>1514</v>
      </c>
      <c r="H161" s="225"/>
      <c r="I161" s="225"/>
      <c r="J161" s="225"/>
      <c r="K161" s="225"/>
      <c r="L161" s="241"/>
      <c r="M161" s="241"/>
      <c r="N161" s="241"/>
      <c r="O161" s="241"/>
    </row>
    <row r="162" spans="1:15" s="242" customFormat="1" ht="12.6" customHeight="1" x14ac:dyDescent="0.3">
      <c r="A162" s="243"/>
      <c r="B162" s="544">
        <v>2021</v>
      </c>
      <c r="C162" s="281" t="s">
        <v>1515</v>
      </c>
      <c r="D162" s="282" t="s">
        <v>1107</v>
      </c>
      <c r="E162" s="282" t="s">
        <v>1516</v>
      </c>
      <c r="F162" s="283" t="s">
        <v>1517</v>
      </c>
      <c r="H162" s="225"/>
      <c r="I162" s="225"/>
      <c r="J162" s="225"/>
      <c r="K162" s="225"/>
      <c r="L162" s="241"/>
      <c r="M162" s="241"/>
      <c r="N162" s="241"/>
      <c r="O162" s="241"/>
    </row>
    <row r="163" spans="1:15" s="242" customFormat="1" ht="12.6" customHeight="1" x14ac:dyDescent="0.3">
      <c r="A163" s="249" t="s">
        <v>757</v>
      </c>
      <c r="B163" s="540">
        <v>2017</v>
      </c>
      <c r="C163" s="278" t="s">
        <v>1518</v>
      </c>
      <c r="D163" s="279" t="s">
        <v>867</v>
      </c>
      <c r="E163" s="279" t="s">
        <v>1519</v>
      </c>
      <c r="F163" s="280" t="s">
        <v>1520</v>
      </c>
      <c r="H163" s="225"/>
      <c r="I163" s="225"/>
      <c r="J163" s="225"/>
      <c r="K163" s="225"/>
      <c r="L163" s="241"/>
      <c r="M163" s="241"/>
      <c r="N163" s="241"/>
      <c r="O163" s="241"/>
    </row>
    <row r="164" spans="1:15" s="242" customFormat="1" ht="12.6" customHeight="1" x14ac:dyDescent="0.3">
      <c r="A164" s="243"/>
      <c r="B164" s="541">
        <v>2018</v>
      </c>
      <c r="C164" s="281" t="s">
        <v>1521</v>
      </c>
      <c r="D164" s="282" t="s">
        <v>853</v>
      </c>
      <c r="E164" s="282" t="s">
        <v>1522</v>
      </c>
      <c r="F164" s="283" t="s">
        <v>1523</v>
      </c>
      <c r="H164" s="225"/>
      <c r="I164" s="225"/>
      <c r="J164" s="225"/>
      <c r="K164" s="225"/>
      <c r="L164" s="241"/>
      <c r="M164" s="241"/>
      <c r="N164" s="241"/>
      <c r="O164" s="241"/>
    </row>
    <row r="165" spans="1:15" s="242" customFormat="1" ht="12.6" customHeight="1" x14ac:dyDescent="0.3">
      <c r="A165" s="243"/>
      <c r="B165" s="542">
        <v>2019</v>
      </c>
      <c r="C165" s="281" t="s">
        <v>1524</v>
      </c>
      <c r="D165" s="282" t="s">
        <v>943</v>
      </c>
      <c r="E165" s="282" t="s">
        <v>1525</v>
      </c>
      <c r="F165" s="283" t="s">
        <v>1526</v>
      </c>
      <c r="H165" s="225"/>
      <c r="I165" s="225"/>
      <c r="J165" s="225"/>
      <c r="K165" s="225"/>
      <c r="L165" s="241"/>
      <c r="M165" s="241"/>
      <c r="N165" s="241"/>
      <c r="O165" s="241"/>
    </row>
    <row r="166" spans="1:15" s="242" customFormat="1" ht="12.6" customHeight="1" x14ac:dyDescent="0.3">
      <c r="A166" s="243"/>
      <c r="B166" s="543">
        <v>2020</v>
      </c>
      <c r="C166" s="281" t="s">
        <v>1527</v>
      </c>
      <c r="D166" s="282" t="s">
        <v>907</v>
      </c>
      <c r="E166" s="282" t="s">
        <v>1528</v>
      </c>
      <c r="F166" s="283" t="s">
        <v>1529</v>
      </c>
      <c r="H166" s="225"/>
      <c r="I166" s="225"/>
      <c r="J166" s="225"/>
      <c r="K166" s="225"/>
      <c r="L166" s="241"/>
      <c r="M166" s="241"/>
      <c r="N166" s="241"/>
      <c r="O166" s="241"/>
    </row>
    <row r="167" spans="1:15" s="242" customFormat="1" ht="12.6" customHeight="1" x14ac:dyDescent="0.3">
      <c r="A167" s="243"/>
      <c r="B167" s="544">
        <v>2021</v>
      </c>
      <c r="C167" s="281" t="s">
        <v>1530</v>
      </c>
      <c r="D167" s="282" t="s">
        <v>929</v>
      </c>
      <c r="E167" s="282" t="s">
        <v>1531</v>
      </c>
      <c r="F167" s="283" t="s">
        <v>1532</v>
      </c>
      <c r="H167" s="225"/>
      <c r="I167" s="225"/>
      <c r="J167" s="225"/>
      <c r="K167" s="225"/>
      <c r="L167" s="241"/>
      <c r="M167" s="241"/>
      <c r="N167" s="241"/>
      <c r="O167" s="241"/>
    </row>
    <row r="168" spans="1:15" s="242" customFormat="1" ht="12.6" customHeight="1" x14ac:dyDescent="0.3">
      <c r="A168" s="249" t="s">
        <v>758</v>
      </c>
      <c r="B168" s="540">
        <v>2017</v>
      </c>
      <c r="C168" s="278" t="s">
        <v>876</v>
      </c>
      <c r="D168" s="279" t="s">
        <v>815</v>
      </c>
      <c r="E168" s="279" t="s">
        <v>1533</v>
      </c>
      <c r="F168" s="280" t="s">
        <v>820</v>
      </c>
      <c r="H168" s="225"/>
      <c r="I168" s="225"/>
      <c r="J168" s="225"/>
      <c r="K168" s="225"/>
      <c r="L168" s="241"/>
      <c r="M168" s="241"/>
      <c r="N168" s="241"/>
      <c r="O168" s="241"/>
    </row>
    <row r="169" spans="1:15" s="242" customFormat="1" ht="12.6" customHeight="1" x14ac:dyDescent="0.3">
      <c r="A169" s="243"/>
      <c r="B169" s="541">
        <v>2018</v>
      </c>
      <c r="C169" s="281" t="s">
        <v>841</v>
      </c>
      <c r="D169" s="282" t="s">
        <v>837</v>
      </c>
      <c r="E169" s="282" t="s">
        <v>1534</v>
      </c>
      <c r="F169" s="283" t="s">
        <v>843</v>
      </c>
      <c r="H169" s="225"/>
      <c r="I169" s="225"/>
      <c r="J169" s="225"/>
      <c r="K169" s="225"/>
      <c r="L169" s="241"/>
      <c r="M169" s="241"/>
      <c r="N169" s="241"/>
      <c r="O169" s="241"/>
    </row>
    <row r="170" spans="1:15" s="242" customFormat="1" ht="12.6" customHeight="1" x14ac:dyDescent="0.3">
      <c r="A170" s="243"/>
      <c r="B170" s="542">
        <v>2019</v>
      </c>
      <c r="C170" s="281" t="s">
        <v>1535</v>
      </c>
      <c r="D170" s="282" t="s">
        <v>916</v>
      </c>
      <c r="E170" s="282" t="s">
        <v>1536</v>
      </c>
      <c r="F170" s="283" t="s">
        <v>1537</v>
      </c>
      <c r="H170" s="225"/>
      <c r="I170" s="225"/>
      <c r="J170" s="225"/>
      <c r="K170" s="225"/>
      <c r="L170" s="241"/>
      <c r="M170" s="241"/>
      <c r="N170" s="241"/>
      <c r="O170" s="241"/>
    </row>
    <row r="171" spans="1:15" s="242" customFormat="1" ht="12.6" customHeight="1" x14ac:dyDescent="0.3">
      <c r="A171" s="243"/>
      <c r="B171" s="543">
        <v>2020</v>
      </c>
      <c r="C171" s="281" t="s">
        <v>1538</v>
      </c>
      <c r="D171" s="282" t="s">
        <v>1045</v>
      </c>
      <c r="E171" s="282" t="s">
        <v>1539</v>
      </c>
      <c r="F171" s="283" t="s">
        <v>1540</v>
      </c>
      <c r="H171" s="225"/>
      <c r="I171" s="225"/>
      <c r="J171" s="225"/>
      <c r="K171" s="225"/>
      <c r="L171" s="241"/>
      <c r="M171" s="241"/>
      <c r="N171" s="241"/>
      <c r="O171" s="241"/>
    </row>
    <row r="172" spans="1:15" s="242" customFormat="1" ht="12.6" customHeight="1" x14ac:dyDescent="0.3">
      <c r="A172" s="243"/>
      <c r="B172" s="544">
        <v>2021</v>
      </c>
      <c r="C172" s="281" t="s">
        <v>1541</v>
      </c>
      <c r="D172" s="282" t="s">
        <v>993</v>
      </c>
      <c r="E172" s="282" t="s">
        <v>1542</v>
      </c>
      <c r="F172" s="283" t="s">
        <v>1543</v>
      </c>
      <c r="H172" s="225"/>
      <c r="I172" s="225"/>
      <c r="J172" s="225"/>
      <c r="K172" s="225"/>
      <c r="L172" s="241"/>
      <c r="M172" s="241"/>
      <c r="N172" s="241"/>
      <c r="O172" s="241"/>
    </row>
    <row r="173" spans="1:15" s="242" customFormat="1" ht="12.6" customHeight="1" x14ac:dyDescent="0.3">
      <c r="A173" s="249" t="s">
        <v>759</v>
      </c>
      <c r="B173" s="540">
        <v>2017</v>
      </c>
      <c r="C173" s="278" t="s">
        <v>980</v>
      </c>
      <c r="D173" s="279" t="s">
        <v>935</v>
      </c>
      <c r="E173" s="279" t="s">
        <v>1544</v>
      </c>
      <c r="F173" s="280" t="s">
        <v>1545</v>
      </c>
      <c r="H173" s="225"/>
      <c r="I173" s="225"/>
      <c r="J173" s="225"/>
      <c r="K173" s="225"/>
      <c r="L173" s="241"/>
      <c r="M173" s="241"/>
      <c r="N173" s="241"/>
      <c r="O173" s="241"/>
    </row>
    <row r="174" spans="1:15" s="242" customFormat="1" ht="12.6" customHeight="1" x14ac:dyDescent="0.3">
      <c r="A174" s="243"/>
      <c r="B174" s="541">
        <v>2018</v>
      </c>
      <c r="C174" s="281" t="s">
        <v>973</v>
      </c>
      <c r="D174" s="282" t="s">
        <v>935</v>
      </c>
      <c r="E174" s="282" t="s">
        <v>901</v>
      </c>
      <c r="F174" s="283" t="s">
        <v>1546</v>
      </c>
      <c r="H174" s="225"/>
      <c r="I174" s="225"/>
      <c r="J174" s="225"/>
      <c r="K174" s="225"/>
      <c r="L174" s="241"/>
      <c r="M174" s="241"/>
      <c r="N174" s="241"/>
      <c r="O174" s="241"/>
    </row>
    <row r="175" spans="1:15" s="242" customFormat="1" ht="12.6" customHeight="1" x14ac:dyDescent="0.3">
      <c r="A175" s="243"/>
      <c r="B175" s="542">
        <v>2019</v>
      </c>
      <c r="C175" s="281" t="s">
        <v>1547</v>
      </c>
      <c r="D175" s="282" t="s">
        <v>830</v>
      </c>
      <c r="E175" s="282" t="s">
        <v>1548</v>
      </c>
      <c r="F175" s="283" t="s">
        <v>1549</v>
      </c>
      <c r="H175" s="225"/>
      <c r="I175" s="225"/>
      <c r="J175" s="225"/>
      <c r="K175" s="225"/>
      <c r="L175" s="241"/>
      <c r="M175" s="241"/>
      <c r="N175" s="241"/>
      <c r="O175" s="241"/>
    </row>
    <row r="176" spans="1:15" s="242" customFormat="1" ht="12.6" customHeight="1" x14ac:dyDescent="0.3">
      <c r="A176" s="243"/>
      <c r="B176" s="543">
        <v>2020</v>
      </c>
      <c r="C176" s="281" t="s">
        <v>1550</v>
      </c>
      <c r="D176" s="282" t="s">
        <v>1031</v>
      </c>
      <c r="E176" s="282" t="s">
        <v>1551</v>
      </c>
      <c r="F176" s="283" t="s">
        <v>1552</v>
      </c>
      <c r="H176" s="225"/>
      <c r="I176" s="225"/>
      <c r="J176" s="225"/>
      <c r="K176" s="225"/>
      <c r="L176" s="241"/>
      <c r="M176" s="241"/>
      <c r="N176" s="241"/>
      <c r="O176" s="241"/>
    </row>
    <row r="177" spans="1:15" s="242" customFormat="1" ht="12.6" customHeight="1" x14ac:dyDescent="0.3">
      <c r="A177" s="243"/>
      <c r="B177" s="544">
        <v>2021</v>
      </c>
      <c r="C177" s="281" t="s">
        <v>1553</v>
      </c>
      <c r="D177" s="282" t="s">
        <v>890</v>
      </c>
      <c r="E177" s="282" t="s">
        <v>1554</v>
      </c>
      <c r="F177" s="283" t="s">
        <v>1555</v>
      </c>
      <c r="H177" s="225"/>
      <c r="I177" s="225"/>
      <c r="J177" s="225"/>
      <c r="K177" s="225"/>
      <c r="L177" s="241"/>
      <c r="M177" s="241"/>
      <c r="N177" s="241"/>
      <c r="O177" s="241"/>
    </row>
    <row r="178" spans="1:15" s="241" customFormat="1" ht="12.6" customHeight="1" x14ac:dyDescent="0.3">
      <c r="A178" s="476" t="s">
        <v>21</v>
      </c>
      <c r="B178" s="545">
        <v>2017</v>
      </c>
      <c r="C178" s="477" t="s">
        <v>1556</v>
      </c>
      <c r="D178" s="478" t="s">
        <v>1557</v>
      </c>
      <c r="E178" s="478" t="s">
        <v>1558</v>
      </c>
      <c r="F178" s="479" t="s">
        <v>1559</v>
      </c>
      <c r="H178" s="227"/>
      <c r="I178" s="227"/>
      <c r="J178" s="227"/>
      <c r="K178" s="227"/>
    </row>
    <row r="179" spans="1:15" s="241" customFormat="1" ht="12.6" customHeight="1" x14ac:dyDescent="0.3">
      <c r="A179" s="419"/>
      <c r="B179" s="531">
        <v>2018</v>
      </c>
      <c r="C179" s="473" t="s">
        <v>1560</v>
      </c>
      <c r="D179" s="474" t="s">
        <v>1561</v>
      </c>
      <c r="E179" s="474" t="s">
        <v>1562</v>
      </c>
      <c r="F179" s="475" t="s">
        <v>1563</v>
      </c>
      <c r="H179" s="227"/>
      <c r="I179" s="227"/>
      <c r="J179" s="227"/>
      <c r="K179" s="227"/>
    </row>
    <row r="180" spans="1:15" s="241" customFormat="1" ht="12.6" customHeight="1" x14ac:dyDescent="0.3">
      <c r="A180" s="419"/>
      <c r="B180" s="532">
        <v>2019</v>
      </c>
      <c r="C180" s="473" t="s">
        <v>1564</v>
      </c>
      <c r="D180" s="474" t="s">
        <v>1565</v>
      </c>
      <c r="E180" s="474" t="s">
        <v>1566</v>
      </c>
      <c r="F180" s="475" t="s">
        <v>1567</v>
      </c>
      <c r="H180" s="227"/>
      <c r="I180" s="227"/>
      <c r="J180" s="227"/>
      <c r="K180" s="227"/>
    </row>
    <row r="181" spans="1:15" s="241" customFormat="1" ht="12.6" customHeight="1" x14ac:dyDescent="0.3">
      <c r="A181" s="419"/>
      <c r="B181" s="533">
        <v>2020</v>
      </c>
      <c r="C181" s="473" t="s">
        <v>1568</v>
      </c>
      <c r="D181" s="474" t="s">
        <v>1569</v>
      </c>
      <c r="E181" s="474" t="s">
        <v>1570</v>
      </c>
      <c r="F181" s="475" t="s">
        <v>1571</v>
      </c>
      <c r="H181" s="227"/>
      <c r="I181" s="227"/>
      <c r="J181" s="227"/>
      <c r="K181" s="227"/>
    </row>
    <row r="182" spans="1:15" s="241" customFormat="1" ht="12.6" customHeight="1" x14ac:dyDescent="0.3">
      <c r="A182" s="419"/>
      <c r="B182" s="534">
        <v>2021</v>
      </c>
      <c r="C182" s="473" t="s">
        <v>1572</v>
      </c>
      <c r="D182" s="474" t="s">
        <v>1573</v>
      </c>
      <c r="E182" s="474" t="s">
        <v>1574</v>
      </c>
      <c r="F182" s="475" t="s">
        <v>1575</v>
      </c>
      <c r="H182" s="227"/>
      <c r="I182" s="227"/>
      <c r="J182" s="227"/>
      <c r="K182" s="227"/>
    </row>
    <row r="183" spans="1:15" s="242" customFormat="1" ht="12.6" customHeight="1" x14ac:dyDescent="0.3">
      <c r="A183" s="516" t="s">
        <v>20</v>
      </c>
      <c r="B183" s="535">
        <v>2017</v>
      </c>
      <c r="C183" s="517" t="s">
        <v>1576</v>
      </c>
      <c r="D183" s="518" t="s">
        <v>1577</v>
      </c>
      <c r="E183" s="518" t="s">
        <v>1578</v>
      </c>
      <c r="F183" s="519" t="s">
        <v>1579</v>
      </c>
      <c r="H183" s="225"/>
      <c r="I183" s="225"/>
      <c r="J183" s="225"/>
      <c r="K183" s="225"/>
      <c r="L183" s="241"/>
      <c r="M183" s="241"/>
      <c r="N183" s="241"/>
      <c r="O183" s="241"/>
    </row>
    <row r="184" spans="1:15" s="242" customFormat="1" ht="12.6" customHeight="1" x14ac:dyDescent="0.3">
      <c r="A184" s="520"/>
      <c r="B184" s="536">
        <v>2018</v>
      </c>
      <c r="C184" s="521" t="s">
        <v>1580</v>
      </c>
      <c r="D184" s="522" t="s">
        <v>1581</v>
      </c>
      <c r="E184" s="522" t="s">
        <v>1582</v>
      </c>
      <c r="F184" s="523" t="s">
        <v>1583</v>
      </c>
      <c r="H184" s="225"/>
      <c r="I184" s="225"/>
      <c r="J184" s="225"/>
      <c r="K184" s="225"/>
      <c r="L184" s="241"/>
      <c r="M184" s="241"/>
      <c r="N184" s="241"/>
      <c r="O184" s="241"/>
    </row>
    <row r="185" spans="1:15" s="242" customFormat="1" ht="12.6" customHeight="1" x14ac:dyDescent="0.3">
      <c r="A185" s="520"/>
      <c r="B185" s="537">
        <v>2019</v>
      </c>
      <c r="C185" s="521" t="s">
        <v>1584</v>
      </c>
      <c r="D185" s="522" t="s">
        <v>1585</v>
      </c>
      <c r="E185" s="522" t="s">
        <v>1586</v>
      </c>
      <c r="F185" s="523" t="s">
        <v>1587</v>
      </c>
      <c r="H185" s="225"/>
      <c r="I185" s="225"/>
      <c r="J185" s="225"/>
      <c r="K185" s="225"/>
      <c r="L185" s="241"/>
      <c r="M185" s="241"/>
      <c r="N185" s="241"/>
      <c r="O185" s="241"/>
    </row>
    <row r="186" spans="1:15" s="242" customFormat="1" ht="12.6" customHeight="1" x14ac:dyDescent="0.3">
      <c r="A186" s="520"/>
      <c r="B186" s="538">
        <v>2020</v>
      </c>
      <c r="C186" s="521" t="s">
        <v>1588</v>
      </c>
      <c r="D186" s="522" t="s">
        <v>1589</v>
      </c>
      <c r="E186" s="522" t="s">
        <v>1590</v>
      </c>
      <c r="F186" s="523" t="s">
        <v>1591</v>
      </c>
      <c r="H186" s="225"/>
      <c r="I186" s="225"/>
      <c r="J186" s="225"/>
      <c r="K186" s="225"/>
      <c r="L186" s="241"/>
      <c r="M186" s="241"/>
      <c r="N186" s="241"/>
      <c r="O186" s="241"/>
    </row>
    <row r="187" spans="1:15" s="242" customFormat="1" ht="12.6" customHeight="1" x14ac:dyDescent="0.3">
      <c r="A187" s="520"/>
      <c r="B187" s="539">
        <v>2021</v>
      </c>
      <c r="C187" s="521" t="s">
        <v>1592</v>
      </c>
      <c r="D187" s="522" t="s">
        <v>1593</v>
      </c>
      <c r="E187" s="522" t="s">
        <v>1594</v>
      </c>
      <c r="F187" s="523" t="s">
        <v>1595</v>
      </c>
      <c r="H187" s="225"/>
      <c r="I187" s="225"/>
      <c r="J187" s="225"/>
      <c r="K187" s="225"/>
      <c r="L187" s="241"/>
      <c r="M187" s="241"/>
      <c r="N187" s="241"/>
      <c r="O187" s="241"/>
    </row>
    <row r="188" spans="1:15" s="245" customFormat="1" ht="12.6" customHeight="1" x14ac:dyDescent="0.3">
      <c r="A188" s="247" t="s">
        <v>760</v>
      </c>
      <c r="B188" s="540">
        <v>2017</v>
      </c>
      <c r="C188" s="284" t="s">
        <v>865</v>
      </c>
      <c r="D188" s="285" t="s">
        <v>939</v>
      </c>
      <c r="E188" s="285" t="s">
        <v>1004</v>
      </c>
      <c r="F188" s="286" t="s">
        <v>1053</v>
      </c>
      <c r="H188" s="226"/>
      <c r="I188" s="226"/>
      <c r="J188" s="226"/>
      <c r="K188" s="226"/>
    </row>
    <row r="189" spans="1:15" s="245" customFormat="1" ht="12.6" customHeight="1" x14ac:dyDescent="0.3">
      <c r="A189" s="246"/>
      <c r="B189" s="541">
        <v>2018</v>
      </c>
      <c r="C189" s="287" t="s">
        <v>884</v>
      </c>
      <c r="D189" s="288" t="s">
        <v>940</v>
      </c>
      <c r="E189" s="288" t="s">
        <v>1043</v>
      </c>
      <c r="F189" s="289" t="s">
        <v>945</v>
      </c>
      <c r="H189" s="226"/>
      <c r="I189" s="226"/>
      <c r="J189" s="226"/>
      <c r="K189" s="226"/>
    </row>
    <row r="190" spans="1:15" s="245" customFormat="1" ht="12.6" customHeight="1" x14ac:dyDescent="0.3">
      <c r="A190" s="246"/>
      <c r="B190" s="542">
        <v>2019</v>
      </c>
      <c r="C190" s="287" t="s">
        <v>1596</v>
      </c>
      <c r="D190" s="288" t="s">
        <v>857</v>
      </c>
      <c r="E190" s="288" t="s">
        <v>1597</v>
      </c>
      <c r="F190" s="289" t="s">
        <v>1598</v>
      </c>
      <c r="H190" s="226"/>
      <c r="I190" s="226"/>
      <c r="J190" s="226"/>
      <c r="K190" s="226"/>
    </row>
    <row r="191" spans="1:15" s="245" customFormat="1" ht="12.6" customHeight="1" x14ac:dyDescent="0.3">
      <c r="A191" s="246"/>
      <c r="B191" s="543">
        <v>2020</v>
      </c>
      <c r="C191" s="287" t="s">
        <v>1599</v>
      </c>
      <c r="D191" s="288" t="s">
        <v>1020</v>
      </c>
      <c r="E191" s="288" t="s">
        <v>918</v>
      </c>
      <c r="F191" s="289" t="s">
        <v>1600</v>
      </c>
      <c r="H191" s="226"/>
      <c r="I191" s="226"/>
      <c r="J191" s="226"/>
      <c r="K191" s="226"/>
    </row>
    <row r="192" spans="1:15" s="245" customFormat="1" ht="12.6" customHeight="1" x14ac:dyDescent="0.3">
      <c r="A192" s="246"/>
      <c r="B192" s="544">
        <v>2021</v>
      </c>
      <c r="C192" s="287" t="s">
        <v>1601</v>
      </c>
      <c r="D192" s="288" t="s">
        <v>1602</v>
      </c>
      <c r="E192" s="288" t="s">
        <v>1603</v>
      </c>
      <c r="F192" s="289" t="s">
        <v>1604</v>
      </c>
      <c r="H192" s="226"/>
      <c r="I192" s="226"/>
      <c r="J192" s="226"/>
      <c r="K192" s="226"/>
    </row>
    <row r="193" spans="1:11" s="245" customFormat="1" ht="12.6" customHeight="1" x14ac:dyDescent="0.3">
      <c r="A193" s="247" t="s">
        <v>761</v>
      </c>
      <c r="B193" s="540">
        <v>2017</v>
      </c>
      <c r="C193" s="284" t="s">
        <v>814</v>
      </c>
      <c r="D193" s="285" t="s">
        <v>1605</v>
      </c>
      <c r="E193" s="285" t="s">
        <v>895</v>
      </c>
      <c r="F193" s="286" t="s">
        <v>1606</v>
      </c>
      <c r="H193" s="226"/>
      <c r="I193" s="226"/>
      <c r="J193" s="226"/>
      <c r="K193" s="226"/>
    </row>
    <row r="194" spans="1:11" s="245" customFormat="1" ht="12.6" customHeight="1" x14ac:dyDescent="0.3">
      <c r="A194" s="246"/>
      <c r="B194" s="541">
        <v>2018</v>
      </c>
      <c r="C194" s="287" t="s">
        <v>853</v>
      </c>
      <c r="D194" s="288" t="s">
        <v>1607</v>
      </c>
      <c r="E194" s="288" t="s">
        <v>1029</v>
      </c>
      <c r="F194" s="289" t="s">
        <v>1546</v>
      </c>
      <c r="H194" s="226"/>
      <c r="I194" s="226"/>
      <c r="J194" s="226"/>
      <c r="K194" s="226"/>
    </row>
    <row r="195" spans="1:11" s="245" customFormat="1" ht="12.6" customHeight="1" x14ac:dyDescent="0.3">
      <c r="A195" s="246"/>
      <c r="B195" s="542">
        <v>2019</v>
      </c>
      <c r="C195" s="287" t="s">
        <v>1608</v>
      </c>
      <c r="D195" s="288" t="s">
        <v>1609</v>
      </c>
      <c r="E195" s="288" t="s">
        <v>1610</v>
      </c>
      <c r="F195" s="289" t="s">
        <v>1611</v>
      </c>
      <c r="H195" s="226"/>
      <c r="I195" s="226"/>
      <c r="J195" s="226"/>
      <c r="K195" s="226"/>
    </row>
    <row r="196" spans="1:11" s="245" customFormat="1" ht="12.6" customHeight="1" x14ac:dyDescent="0.3">
      <c r="A196" s="246"/>
      <c r="B196" s="543">
        <v>2020</v>
      </c>
      <c r="C196" s="287" t="s">
        <v>1612</v>
      </c>
      <c r="D196" s="288" t="s">
        <v>1613</v>
      </c>
      <c r="E196" s="288" t="s">
        <v>1614</v>
      </c>
      <c r="F196" s="289" t="s">
        <v>1615</v>
      </c>
      <c r="H196" s="226"/>
      <c r="I196" s="226"/>
      <c r="J196" s="226"/>
      <c r="K196" s="226"/>
    </row>
    <row r="197" spans="1:11" s="245" customFormat="1" ht="12.6" customHeight="1" x14ac:dyDescent="0.3">
      <c r="A197" s="246"/>
      <c r="B197" s="544">
        <v>2021</v>
      </c>
      <c r="C197" s="287" t="s">
        <v>1616</v>
      </c>
      <c r="D197" s="288" t="s">
        <v>1617</v>
      </c>
      <c r="E197" s="288" t="s">
        <v>1618</v>
      </c>
      <c r="F197" s="289" t="s">
        <v>1619</v>
      </c>
      <c r="H197" s="226"/>
      <c r="I197" s="226"/>
      <c r="J197" s="226"/>
      <c r="K197" s="226"/>
    </row>
    <row r="198" spans="1:11" s="245" customFormat="1" ht="12.6" customHeight="1" x14ac:dyDescent="0.3">
      <c r="A198" s="247" t="s">
        <v>762</v>
      </c>
      <c r="B198" s="540">
        <v>2017</v>
      </c>
      <c r="C198" s="284" t="s">
        <v>1620</v>
      </c>
      <c r="D198" s="285" t="s">
        <v>1621</v>
      </c>
      <c r="E198" s="285" t="s">
        <v>1622</v>
      </c>
      <c r="F198" s="286" t="s">
        <v>1623</v>
      </c>
      <c r="H198" s="226"/>
      <c r="I198" s="226"/>
      <c r="J198" s="226"/>
      <c r="K198" s="226"/>
    </row>
    <row r="199" spans="1:11" s="245" customFormat="1" ht="12.6" customHeight="1" x14ac:dyDescent="0.3">
      <c r="A199" s="246"/>
      <c r="B199" s="541">
        <v>2018</v>
      </c>
      <c r="C199" s="287" t="s">
        <v>858</v>
      </c>
      <c r="D199" s="288" t="s">
        <v>1624</v>
      </c>
      <c r="E199" s="288" t="s">
        <v>1625</v>
      </c>
      <c r="F199" s="289" t="s">
        <v>1626</v>
      </c>
      <c r="H199" s="226"/>
      <c r="I199" s="226"/>
      <c r="J199" s="226"/>
      <c r="K199" s="226"/>
    </row>
    <row r="200" spans="1:11" s="245" customFormat="1" ht="12.6" customHeight="1" x14ac:dyDescent="0.3">
      <c r="A200" s="246"/>
      <c r="B200" s="542">
        <v>2019</v>
      </c>
      <c r="C200" s="287" t="s">
        <v>1627</v>
      </c>
      <c r="D200" s="288" t="s">
        <v>1628</v>
      </c>
      <c r="E200" s="288" t="s">
        <v>1629</v>
      </c>
      <c r="F200" s="289" t="s">
        <v>1630</v>
      </c>
      <c r="H200" s="226"/>
      <c r="I200" s="226"/>
      <c r="J200" s="226"/>
      <c r="K200" s="226"/>
    </row>
    <row r="201" spans="1:11" s="245" customFormat="1" ht="12.6" customHeight="1" x14ac:dyDescent="0.3">
      <c r="A201" s="246"/>
      <c r="B201" s="543">
        <v>2020</v>
      </c>
      <c r="C201" s="287" t="s">
        <v>1631</v>
      </c>
      <c r="D201" s="288" t="s">
        <v>1632</v>
      </c>
      <c r="E201" s="288" t="s">
        <v>1633</v>
      </c>
      <c r="F201" s="289" t="s">
        <v>1634</v>
      </c>
      <c r="H201" s="226"/>
      <c r="I201" s="226"/>
      <c r="J201" s="226"/>
      <c r="K201" s="226"/>
    </row>
    <row r="202" spans="1:11" s="245" customFormat="1" ht="12.6" customHeight="1" x14ac:dyDescent="0.3">
      <c r="A202" s="246"/>
      <c r="B202" s="544">
        <v>2021</v>
      </c>
      <c r="C202" s="287" t="s">
        <v>1635</v>
      </c>
      <c r="D202" s="288" t="s">
        <v>1636</v>
      </c>
      <c r="E202" s="288" t="s">
        <v>1637</v>
      </c>
      <c r="F202" s="289" t="s">
        <v>1638</v>
      </c>
      <c r="H202" s="226"/>
      <c r="I202" s="226"/>
      <c r="J202" s="226"/>
      <c r="K202" s="226"/>
    </row>
    <row r="203" spans="1:11" s="245" customFormat="1" ht="12.6" customHeight="1" x14ac:dyDescent="0.3">
      <c r="A203" s="247" t="s">
        <v>763</v>
      </c>
      <c r="B203" s="540">
        <v>2017</v>
      </c>
      <c r="C203" s="284" t="s">
        <v>1639</v>
      </c>
      <c r="D203" s="285" t="s">
        <v>837</v>
      </c>
      <c r="E203" s="285" t="s">
        <v>1640</v>
      </c>
      <c r="F203" s="286" t="s">
        <v>1641</v>
      </c>
      <c r="H203" s="226"/>
      <c r="I203" s="226"/>
      <c r="J203" s="226"/>
      <c r="K203" s="226"/>
    </row>
    <row r="204" spans="1:11" s="245" customFormat="1" ht="12.6" customHeight="1" x14ac:dyDescent="0.3">
      <c r="A204" s="248"/>
      <c r="B204" s="541">
        <v>2018</v>
      </c>
      <c r="C204" s="287" t="s">
        <v>1045</v>
      </c>
      <c r="D204" s="288" t="s">
        <v>837</v>
      </c>
      <c r="E204" s="288" t="s">
        <v>868</v>
      </c>
      <c r="F204" s="289" t="s">
        <v>1642</v>
      </c>
      <c r="H204" s="226"/>
      <c r="I204" s="226"/>
      <c r="J204" s="226"/>
      <c r="K204" s="226"/>
    </row>
    <row r="205" spans="1:11" s="245" customFormat="1" ht="12.6" customHeight="1" x14ac:dyDescent="0.3">
      <c r="A205" s="246"/>
      <c r="B205" s="542">
        <v>2019</v>
      </c>
      <c r="C205" s="287" t="s">
        <v>1643</v>
      </c>
      <c r="D205" s="288" t="s">
        <v>973</v>
      </c>
      <c r="E205" s="288" t="s">
        <v>1644</v>
      </c>
      <c r="F205" s="289" t="s">
        <v>1645</v>
      </c>
      <c r="H205" s="226"/>
      <c r="I205" s="226"/>
      <c r="J205" s="226"/>
      <c r="K205" s="226"/>
    </row>
    <row r="206" spans="1:11" s="245" customFormat="1" ht="12.6" customHeight="1" x14ac:dyDescent="0.3">
      <c r="A206" s="246"/>
      <c r="B206" s="543">
        <v>2020</v>
      </c>
      <c r="C206" s="287" t="s">
        <v>1646</v>
      </c>
      <c r="D206" s="288" t="s">
        <v>1099</v>
      </c>
      <c r="E206" s="288" t="s">
        <v>1054</v>
      </c>
      <c r="F206" s="289" t="s">
        <v>1647</v>
      </c>
      <c r="H206" s="226"/>
      <c r="I206" s="226"/>
      <c r="J206" s="226"/>
      <c r="K206" s="226"/>
    </row>
    <row r="207" spans="1:11" s="245" customFormat="1" ht="12.6" customHeight="1" x14ac:dyDescent="0.3">
      <c r="A207" s="246"/>
      <c r="B207" s="544">
        <v>2021</v>
      </c>
      <c r="C207" s="287" t="s">
        <v>1648</v>
      </c>
      <c r="D207" s="288" t="s">
        <v>973</v>
      </c>
      <c r="E207" s="288" t="s">
        <v>1649</v>
      </c>
      <c r="F207" s="289" t="s">
        <v>1650</v>
      </c>
      <c r="H207" s="226"/>
      <c r="I207" s="226"/>
      <c r="J207" s="226"/>
      <c r="K207" s="226"/>
    </row>
    <row r="208" spans="1:11" s="245" customFormat="1" ht="12.6" customHeight="1" x14ac:dyDescent="0.3">
      <c r="A208" s="247" t="s">
        <v>764</v>
      </c>
      <c r="B208" s="540">
        <v>2017</v>
      </c>
      <c r="C208" s="284" t="s">
        <v>1019</v>
      </c>
      <c r="D208" s="285" t="s">
        <v>884</v>
      </c>
      <c r="E208" s="285" t="s">
        <v>1651</v>
      </c>
      <c r="F208" s="286" t="s">
        <v>1652</v>
      </c>
      <c r="H208" s="226"/>
      <c r="I208" s="226"/>
      <c r="J208" s="226"/>
      <c r="K208" s="226"/>
    </row>
    <row r="209" spans="1:11" s="245" customFormat="1" ht="12.6" customHeight="1" x14ac:dyDescent="0.3">
      <c r="A209" s="246"/>
      <c r="B209" s="541">
        <v>2018</v>
      </c>
      <c r="C209" s="287" t="s">
        <v>825</v>
      </c>
      <c r="D209" s="288" t="s">
        <v>913</v>
      </c>
      <c r="E209" s="288" t="s">
        <v>1653</v>
      </c>
      <c r="F209" s="289" t="s">
        <v>1654</v>
      </c>
      <c r="H209" s="226"/>
      <c r="I209" s="226"/>
      <c r="J209" s="226"/>
      <c r="K209" s="226"/>
    </row>
    <row r="210" spans="1:11" s="245" customFormat="1" ht="12.6" customHeight="1" x14ac:dyDescent="0.3">
      <c r="A210" s="246"/>
      <c r="B210" s="542">
        <v>2019</v>
      </c>
      <c r="C210" s="287" t="s">
        <v>1655</v>
      </c>
      <c r="D210" s="288" t="s">
        <v>1345</v>
      </c>
      <c r="E210" s="288" t="s">
        <v>1656</v>
      </c>
      <c r="F210" s="289" t="s">
        <v>1657</v>
      </c>
      <c r="H210" s="226"/>
      <c r="I210" s="226"/>
      <c r="J210" s="226"/>
      <c r="K210" s="226"/>
    </row>
    <row r="211" spans="1:11" s="245" customFormat="1" ht="12.6" customHeight="1" x14ac:dyDescent="0.3">
      <c r="A211" s="246"/>
      <c r="B211" s="543">
        <v>2020</v>
      </c>
      <c r="C211" s="287" t="s">
        <v>1658</v>
      </c>
      <c r="D211" s="288" t="s">
        <v>886</v>
      </c>
      <c r="E211" s="288" t="s">
        <v>1659</v>
      </c>
      <c r="F211" s="289" t="s">
        <v>1660</v>
      </c>
      <c r="H211" s="226"/>
      <c r="I211" s="226"/>
      <c r="J211" s="226"/>
      <c r="K211" s="226"/>
    </row>
    <row r="212" spans="1:11" s="245" customFormat="1" ht="12.6" customHeight="1" x14ac:dyDescent="0.3">
      <c r="A212" s="246"/>
      <c r="B212" s="544">
        <v>2021</v>
      </c>
      <c r="C212" s="287" t="s">
        <v>1661</v>
      </c>
      <c r="D212" s="288" t="s">
        <v>1662</v>
      </c>
      <c r="E212" s="288" t="s">
        <v>1663</v>
      </c>
      <c r="F212" s="289" t="s">
        <v>1664</v>
      </c>
      <c r="H212" s="226"/>
      <c r="I212" s="226"/>
      <c r="J212" s="226"/>
      <c r="K212" s="226"/>
    </row>
    <row r="213" spans="1:11" s="245" customFormat="1" ht="12.6" customHeight="1" x14ac:dyDescent="0.3">
      <c r="A213" s="247" t="s">
        <v>765</v>
      </c>
      <c r="B213" s="540">
        <v>2017</v>
      </c>
      <c r="C213" s="284" t="s">
        <v>842</v>
      </c>
      <c r="D213" s="285" t="s">
        <v>1665</v>
      </c>
      <c r="E213" s="285" t="s">
        <v>1666</v>
      </c>
      <c r="F213" s="286" t="s">
        <v>1667</v>
      </c>
      <c r="H213" s="226"/>
      <c r="I213" s="226"/>
      <c r="J213" s="226"/>
      <c r="K213" s="226"/>
    </row>
    <row r="214" spans="1:11" s="245" customFormat="1" ht="12.6" customHeight="1" x14ac:dyDescent="0.3">
      <c r="A214" s="246"/>
      <c r="B214" s="541">
        <v>2018</v>
      </c>
      <c r="C214" s="287" t="s">
        <v>836</v>
      </c>
      <c r="D214" s="288" t="s">
        <v>1668</v>
      </c>
      <c r="E214" s="288" t="s">
        <v>1669</v>
      </c>
      <c r="F214" s="289" t="s">
        <v>1670</v>
      </c>
      <c r="H214" s="226"/>
      <c r="I214" s="226"/>
      <c r="J214" s="226"/>
      <c r="K214" s="226"/>
    </row>
    <row r="215" spans="1:11" s="245" customFormat="1" ht="12.6" customHeight="1" x14ac:dyDescent="0.3">
      <c r="A215" s="246"/>
      <c r="B215" s="542">
        <v>2019</v>
      </c>
      <c r="C215" s="287" t="s">
        <v>1671</v>
      </c>
      <c r="D215" s="288" t="s">
        <v>1672</v>
      </c>
      <c r="E215" s="288" t="s">
        <v>1673</v>
      </c>
      <c r="F215" s="289" t="s">
        <v>1674</v>
      </c>
      <c r="H215" s="226"/>
      <c r="I215" s="226"/>
      <c r="J215" s="226"/>
      <c r="K215" s="226"/>
    </row>
    <row r="216" spans="1:11" s="245" customFormat="1" ht="12.6" customHeight="1" x14ac:dyDescent="0.3">
      <c r="A216" s="246"/>
      <c r="B216" s="543">
        <v>2020</v>
      </c>
      <c r="C216" s="287" t="s">
        <v>1422</v>
      </c>
      <c r="D216" s="288" t="s">
        <v>1675</v>
      </c>
      <c r="E216" s="288" t="s">
        <v>1676</v>
      </c>
      <c r="F216" s="289" t="s">
        <v>1677</v>
      </c>
      <c r="H216" s="226"/>
      <c r="I216" s="226"/>
      <c r="J216" s="226"/>
      <c r="K216" s="226"/>
    </row>
    <row r="217" spans="1:11" s="245" customFormat="1" ht="12.6" customHeight="1" x14ac:dyDescent="0.3">
      <c r="A217" s="246"/>
      <c r="B217" s="544">
        <v>2021</v>
      </c>
      <c r="C217" s="287" t="s">
        <v>1678</v>
      </c>
      <c r="D217" s="288" t="s">
        <v>1679</v>
      </c>
      <c r="E217" s="288" t="s">
        <v>1680</v>
      </c>
      <c r="F217" s="289" t="s">
        <v>1681</v>
      </c>
      <c r="H217" s="226"/>
      <c r="I217" s="226"/>
      <c r="J217" s="226"/>
      <c r="K217" s="226"/>
    </row>
    <row r="218" spans="1:11" s="245" customFormat="1" ht="12.6" customHeight="1" x14ac:dyDescent="0.3">
      <c r="A218" s="247" t="s">
        <v>766</v>
      </c>
      <c r="B218" s="540">
        <v>2017</v>
      </c>
      <c r="C218" s="284" t="s">
        <v>1463</v>
      </c>
      <c r="D218" s="285" t="s">
        <v>1682</v>
      </c>
      <c r="E218" s="285" t="s">
        <v>1018</v>
      </c>
      <c r="F218" s="286" t="s">
        <v>1683</v>
      </c>
      <c r="H218" s="226"/>
      <c r="I218" s="226"/>
      <c r="J218" s="226"/>
      <c r="K218" s="226"/>
    </row>
    <row r="219" spans="1:11" s="245" customFormat="1" ht="12.6" customHeight="1" x14ac:dyDescent="0.3">
      <c r="A219" s="246"/>
      <c r="B219" s="541">
        <v>2018</v>
      </c>
      <c r="C219" s="287" t="s">
        <v>817</v>
      </c>
      <c r="D219" s="288" t="s">
        <v>890</v>
      </c>
      <c r="E219" s="288" t="s">
        <v>1058</v>
      </c>
      <c r="F219" s="289" t="s">
        <v>1684</v>
      </c>
      <c r="H219" s="226"/>
      <c r="I219" s="226"/>
      <c r="J219" s="226"/>
      <c r="K219" s="226"/>
    </row>
    <row r="220" spans="1:11" s="245" customFormat="1" ht="12.6" customHeight="1" x14ac:dyDescent="0.3">
      <c r="A220" s="246"/>
      <c r="B220" s="542">
        <v>2019</v>
      </c>
      <c r="C220" s="287" t="s">
        <v>1685</v>
      </c>
      <c r="D220" s="288" t="s">
        <v>1686</v>
      </c>
      <c r="E220" s="288" t="s">
        <v>1687</v>
      </c>
      <c r="F220" s="289" t="s">
        <v>1688</v>
      </c>
      <c r="H220" s="226"/>
      <c r="I220" s="226"/>
      <c r="J220" s="226"/>
      <c r="K220" s="226"/>
    </row>
    <row r="221" spans="1:11" s="245" customFormat="1" ht="12.6" customHeight="1" x14ac:dyDescent="0.3">
      <c r="A221" s="246"/>
      <c r="B221" s="543">
        <v>2020</v>
      </c>
      <c r="C221" s="287" t="s">
        <v>1689</v>
      </c>
      <c r="D221" s="288" t="s">
        <v>1684</v>
      </c>
      <c r="E221" s="288" t="s">
        <v>1690</v>
      </c>
      <c r="F221" s="289" t="s">
        <v>1691</v>
      </c>
      <c r="H221" s="226"/>
      <c r="I221" s="226"/>
      <c r="J221" s="226"/>
      <c r="K221" s="226"/>
    </row>
    <row r="222" spans="1:11" s="245" customFormat="1" ht="12.6" customHeight="1" x14ac:dyDescent="0.3">
      <c r="A222" s="246"/>
      <c r="B222" s="544">
        <v>2021</v>
      </c>
      <c r="C222" s="287" t="s">
        <v>1692</v>
      </c>
      <c r="D222" s="288" t="s">
        <v>1693</v>
      </c>
      <c r="E222" s="288" t="s">
        <v>1694</v>
      </c>
      <c r="F222" s="289" t="s">
        <v>1695</v>
      </c>
      <c r="H222" s="226"/>
      <c r="I222" s="226"/>
      <c r="J222" s="226"/>
      <c r="K222" s="226"/>
    </row>
    <row r="223" spans="1:11" s="245" customFormat="1" ht="12.6" customHeight="1" x14ac:dyDescent="0.3">
      <c r="A223" s="247" t="s">
        <v>767</v>
      </c>
      <c r="B223" s="540">
        <v>2017</v>
      </c>
      <c r="C223" s="284" t="s">
        <v>1061</v>
      </c>
      <c r="D223" s="285" t="s">
        <v>1696</v>
      </c>
      <c r="E223" s="285" t="s">
        <v>1697</v>
      </c>
      <c r="F223" s="286" t="s">
        <v>1698</v>
      </c>
      <c r="H223" s="226"/>
      <c r="I223" s="226"/>
      <c r="J223" s="226"/>
      <c r="K223" s="226"/>
    </row>
    <row r="224" spans="1:11" s="245" customFormat="1" ht="12.6" customHeight="1" x14ac:dyDescent="0.3">
      <c r="A224" s="246"/>
      <c r="B224" s="541">
        <v>2018</v>
      </c>
      <c r="C224" s="287" t="s">
        <v>1699</v>
      </c>
      <c r="D224" s="288" t="s">
        <v>1700</v>
      </c>
      <c r="E224" s="288" t="s">
        <v>1701</v>
      </c>
      <c r="F224" s="289" t="s">
        <v>1702</v>
      </c>
      <c r="H224" s="226"/>
      <c r="I224" s="226"/>
      <c r="J224" s="226"/>
      <c r="K224" s="226"/>
    </row>
    <row r="225" spans="1:11" s="245" customFormat="1" ht="12.6" customHeight="1" x14ac:dyDescent="0.3">
      <c r="A225" s="246"/>
      <c r="B225" s="542">
        <v>2019</v>
      </c>
      <c r="C225" s="287" t="s">
        <v>1703</v>
      </c>
      <c r="D225" s="288" t="s">
        <v>1704</v>
      </c>
      <c r="E225" s="288" t="s">
        <v>1705</v>
      </c>
      <c r="F225" s="289" t="s">
        <v>1706</v>
      </c>
      <c r="H225" s="226"/>
      <c r="I225" s="226"/>
      <c r="J225" s="226"/>
      <c r="K225" s="226"/>
    </row>
    <row r="226" spans="1:11" s="245" customFormat="1" ht="12.6" customHeight="1" x14ac:dyDescent="0.3">
      <c r="A226" s="246"/>
      <c r="B226" s="543">
        <v>2020</v>
      </c>
      <c r="C226" s="287" t="s">
        <v>1707</v>
      </c>
      <c r="D226" s="288" t="s">
        <v>1708</v>
      </c>
      <c r="E226" s="288" t="s">
        <v>1709</v>
      </c>
      <c r="F226" s="289" t="s">
        <v>1710</v>
      </c>
      <c r="H226" s="226"/>
      <c r="I226" s="226"/>
      <c r="J226" s="226"/>
      <c r="K226" s="226"/>
    </row>
    <row r="227" spans="1:11" s="245" customFormat="1" ht="12.6" customHeight="1" x14ac:dyDescent="0.3">
      <c r="A227" s="246"/>
      <c r="B227" s="544">
        <v>2021</v>
      </c>
      <c r="C227" s="287" t="s">
        <v>1711</v>
      </c>
      <c r="D227" s="288" t="s">
        <v>1712</v>
      </c>
      <c r="E227" s="288" t="s">
        <v>1713</v>
      </c>
      <c r="F227" s="289" t="s">
        <v>1714</v>
      </c>
      <c r="H227" s="226"/>
      <c r="I227" s="226"/>
      <c r="J227" s="226"/>
      <c r="K227" s="226"/>
    </row>
    <row r="228" spans="1:11" s="245" customFormat="1" ht="12.6" customHeight="1" x14ac:dyDescent="0.3">
      <c r="A228" s="247" t="s">
        <v>768</v>
      </c>
      <c r="B228" s="540">
        <v>2017</v>
      </c>
      <c r="C228" s="284" t="s">
        <v>816</v>
      </c>
      <c r="D228" s="285" t="s">
        <v>1336</v>
      </c>
      <c r="E228" s="285" t="s">
        <v>886</v>
      </c>
      <c r="F228" s="286" t="s">
        <v>1715</v>
      </c>
      <c r="H228" s="226"/>
      <c r="I228" s="226"/>
      <c r="J228" s="226"/>
      <c r="K228" s="226"/>
    </row>
    <row r="229" spans="1:11" s="245" customFormat="1" ht="12.6" customHeight="1" x14ac:dyDescent="0.3">
      <c r="A229" s="246"/>
      <c r="B229" s="541">
        <v>2018</v>
      </c>
      <c r="C229" s="287" t="s">
        <v>881</v>
      </c>
      <c r="D229" s="288" t="s">
        <v>850</v>
      </c>
      <c r="E229" s="288" t="s">
        <v>1000</v>
      </c>
      <c r="F229" s="289" t="s">
        <v>1034</v>
      </c>
      <c r="H229" s="226"/>
      <c r="I229" s="226"/>
      <c r="J229" s="226"/>
      <c r="K229" s="226"/>
    </row>
    <row r="230" spans="1:11" s="245" customFormat="1" ht="12.6" customHeight="1" x14ac:dyDescent="0.3">
      <c r="A230" s="246"/>
      <c r="B230" s="542">
        <v>2019</v>
      </c>
      <c r="C230" s="287" t="s">
        <v>1716</v>
      </c>
      <c r="D230" s="288" t="s">
        <v>1717</v>
      </c>
      <c r="E230" s="288" t="s">
        <v>1718</v>
      </c>
      <c r="F230" s="289" t="s">
        <v>1719</v>
      </c>
      <c r="H230" s="226"/>
      <c r="I230" s="226"/>
      <c r="J230" s="226"/>
      <c r="K230" s="226"/>
    </row>
    <row r="231" spans="1:11" s="245" customFormat="1" ht="12.6" customHeight="1" x14ac:dyDescent="0.3">
      <c r="A231" s="246"/>
      <c r="B231" s="543">
        <v>2020</v>
      </c>
      <c r="C231" s="287" t="s">
        <v>1720</v>
      </c>
      <c r="D231" s="288" t="s">
        <v>1036</v>
      </c>
      <c r="E231" s="288" t="s">
        <v>1434</v>
      </c>
      <c r="F231" s="289" t="s">
        <v>1721</v>
      </c>
      <c r="H231" s="226"/>
      <c r="I231" s="226"/>
      <c r="J231" s="226"/>
      <c r="K231" s="226"/>
    </row>
    <row r="232" spans="1:11" s="245" customFormat="1" ht="12.6" customHeight="1" x14ac:dyDescent="0.3">
      <c r="A232" s="246"/>
      <c r="B232" s="544">
        <v>2021</v>
      </c>
      <c r="C232" s="287" t="s">
        <v>1722</v>
      </c>
      <c r="D232" s="288" t="s">
        <v>1723</v>
      </c>
      <c r="E232" s="288" t="s">
        <v>1724</v>
      </c>
      <c r="F232" s="289" t="s">
        <v>1725</v>
      </c>
      <c r="H232" s="226"/>
      <c r="I232" s="226"/>
      <c r="J232" s="226"/>
      <c r="K232" s="226"/>
    </row>
    <row r="233" spans="1:11" s="245" customFormat="1" ht="12.6" customHeight="1" x14ac:dyDescent="0.3">
      <c r="A233" s="247" t="s">
        <v>769</v>
      </c>
      <c r="B233" s="540">
        <v>2017</v>
      </c>
      <c r="C233" s="284" t="s">
        <v>885</v>
      </c>
      <c r="D233" s="285" t="s">
        <v>1038</v>
      </c>
      <c r="E233" s="285" t="s">
        <v>828</v>
      </c>
      <c r="F233" s="286" t="s">
        <v>861</v>
      </c>
      <c r="H233" s="226"/>
      <c r="I233" s="226"/>
      <c r="J233" s="226"/>
      <c r="K233" s="226"/>
    </row>
    <row r="234" spans="1:11" s="245" customFormat="1" ht="12.6" customHeight="1" x14ac:dyDescent="0.3">
      <c r="A234" s="246"/>
      <c r="B234" s="541">
        <v>2018</v>
      </c>
      <c r="C234" s="287" t="s">
        <v>878</v>
      </c>
      <c r="D234" s="288" t="s">
        <v>932</v>
      </c>
      <c r="E234" s="288" t="s">
        <v>1726</v>
      </c>
      <c r="F234" s="289" t="s">
        <v>979</v>
      </c>
      <c r="H234" s="226"/>
      <c r="I234" s="226"/>
      <c r="J234" s="226"/>
      <c r="K234" s="226"/>
    </row>
    <row r="235" spans="1:11" s="245" customFormat="1" ht="12.6" customHeight="1" x14ac:dyDescent="0.3">
      <c r="A235" s="246"/>
      <c r="B235" s="542">
        <v>2019</v>
      </c>
      <c r="C235" s="287" t="s">
        <v>1727</v>
      </c>
      <c r="D235" s="288" t="s">
        <v>1728</v>
      </c>
      <c r="E235" s="288" t="s">
        <v>1729</v>
      </c>
      <c r="F235" s="289" t="s">
        <v>1730</v>
      </c>
      <c r="H235" s="226"/>
      <c r="I235" s="226"/>
      <c r="J235" s="226"/>
      <c r="K235" s="226"/>
    </row>
    <row r="236" spans="1:11" s="245" customFormat="1" ht="12.6" customHeight="1" x14ac:dyDescent="0.3">
      <c r="A236" s="246"/>
      <c r="B236" s="543">
        <v>2020</v>
      </c>
      <c r="C236" s="287" t="s">
        <v>1731</v>
      </c>
      <c r="D236" s="288" t="s">
        <v>885</v>
      </c>
      <c r="E236" s="288" t="s">
        <v>1268</v>
      </c>
      <c r="F236" s="289" t="s">
        <v>1732</v>
      </c>
      <c r="H236" s="226"/>
      <c r="I236" s="226"/>
      <c r="J236" s="226"/>
      <c r="K236" s="226"/>
    </row>
    <row r="237" spans="1:11" s="245" customFormat="1" ht="12.6" customHeight="1" x14ac:dyDescent="0.3">
      <c r="A237" s="246"/>
      <c r="B237" s="544">
        <v>2021</v>
      </c>
      <c r="C237" s="287" t="s">
        <v>1733</v>
      </c>
      <c r="D237" s="288" t="s">
        <v>929</v>
      </c>
      <c r="E237" s="288" t="s">
        <v>1734</v>
      </c>
      <c r="F237" s="289" t="s">
        <v>1735</v>
      </c>
      <c r="H237" s="226"/>
      <c r="I237" s="226"/>
      <c r="J237" s="226"/>
      <c r="K237" s="226"/>
    </row>
    <row r="238" spans="1:11" s="245" customFormat="1" ht="12.6" customHeight="1" x14ac:dyDescent="0.3">
      <c r="A238" s="247" t="s">
        <v>770</v>
      </c>
      <c r="B238" s="540">
        <v>2017</v>
      </c>
      <c r="C238" s="284" t="s">
        <v>1736</v>
      </c>
      <c r="D238" s="285" t="s">
        <v>1384</v>
      </c>
      <c r="E238" s="285" t="s">
        <v>1737</v>
      </c>
      <c r="F238" s="286" t="s">
        <v>1738</v>
      </c>
      <c r="H238" s="226"/>
      <c r="I238" s="226"/>
      <c r="J238" s="226"/>
      <c r="K238" s="226"/>
    </row>
    <row r="239" spans="1:11" s="245" customFormat="1" ht="12.6" customHeight="1" x14ac:dyDescent="0.3">
      <c r="A239" s="246"/>
      <c r="B239" s="541">
        <v>2018</v>
      </c>
      <c r="C239" s="287" t="s">
        <v>1739</v>
      </c>
      <c r="D239" s="288" t="s">
        <v>1740</v>
      </c>
      <c r="E239" s="288" t="s">
        <v>1447</v>
      </c>
      <c r="F239" s="289" t="s">
        <v>1741</v>
      </c>
      <c r="H239" s="226"/>
      <c r="I239" s="226"/>
      <c r="J239" s="226"/>
      <c r="K239" s="226"/>
    </row>
    <row r="240" spans="1:11" s="245" customFormat="1" ht="12.6" customHeight="1" x14ac:dyDescent="0.3">
      <c r="A240" s="246"/>
      <c r="B240" s="542">
        <v>2019</v>
      </c>
      <c r="C240" s="287" t="s">
        <v>1742</v>
      </c>
      <c r="D240" s="288" t="s">
        <v>1743</v>
      </c>
      <c r="E240" s="288" t="s">
        <v>1744</v>
      </c>
      <c r="F240" s="289" t="s">
        <v>1745</v>
      </c>
      <c r="H240" s="226"/>
      <c r="I240" s="226"/>
      <c r="J240" s="226"/>
      <c r="K240" s="226"/>
    </row>
    <row r="241" spans="1:15" s="245" customFormat="1" ht="12.6" customHeight="1" x14ac:dyDescent="0.3">
      <c r="A241" s="246"/>
      <c r="B241" s="543">
        <v>2020</v>
      </c>
      <c r="C241" s="287" t="s">
        <v>1746</v>
      </c>
      <c r="D241" s="288" t="s">
        <v>1747</v>
      </c>
      <c r="E241" s="288" t="s">
        <v>1748</v>
      </c>
      <c r="F241" s="289" t="s">
        <v>1749</v>
      </c>
      <c r="H241" s="226"/>
      <c r="I241" s="226"/>
      <c r="J241" s="226"/>
      <c r="K241" s="226"/>
    </row>
    <row r="242" spans="1:15" s="245" customFormat="1" ht="12.6" customHeight="1" x14ac:dyDescent="0.3">
      <c r="A242" s="246"/>
      <c r="B242" s="544">
        <v>2021</v>
      </c>
      <c r="C242" s="287" t="s">
        <v>1750</v>
      </c>
      <c r="D242" s="288" t="s">
        <v>1051</v>
      </c>
      <c r="E242" s="288" t="s">
        <v>1751</v>
      </c>
      <c r="F242" s="289" t="s">
        <v>1752</v>
      </c>
      <c r="H242" s="226"/>
      <c r="I242" s="226"/>
      <c r="J242" s="226"/>
      <c r="K242" s="226"/>
    </row>
    <row r="243" spans="1:15" s="242" customFormat="1" ht="12.6" customHeight="1" collapsed="1" x14ac:dyDescent="0.3">
      <c r="A243" s="516" t="s">
        <v>19</v>
      </c>
      <c r="B243" s="535">
        <v>2017</v>
      </c>
      <c r="C243" s="517" t="s">
        <v>1753</v>
      </c>
      <c r="D243" s="518" t="s">
        <v>1754</v>
      </c>
      <c r="E243" s="518" t="s">
        <v>1755</v>
      </c>
      <c r="F243" s="519" t="s">
        <v>1756</v>
      </c>
      <c r="H243" s="225"/>
      <c r="I243" s="225"/>
      <c r="J243" s="225"/>
      <c r="K243" s="225"/>
      <c r="L243" s="241"/>
      <c r="M243" s="241"/>
      <c r="N243" s="241"/>
      <c r="O243" s="241"/>
    </row>
    <row r="244" spans="1:15" s="242" customFormat="1" ht="12.6" customHeight="1" x14ac:dyDescent="0.3">
      <c r="A244" s="520"/>
      <c r="B244" s="536">
        <v>2018</v>
      </c>
      <c r="C244" s="521" t="s">
        <v>1757</v>
      </c>
      <c r="D244" s="522" t="s">
        <v>1758</v>
      </c>
      <c r="E244" s="522" t="s">
        <v>1759</v>
      </c>
      <c r="F244" s="523" t="s">
        <v>1760</v>
      </c>
      <c r="H244" s="225"/>
      <c r="I244" s="225"/>
      <c r="J244" s="225"/>
      <c r="K244" s="225"/>
      <c r="L244" s="241"/>
      <c r="M244" s="241"/>
      <c r="N244" s="241"/>
      <c r="O244" s="241"/>
    </row>
    <row r="245" spans="1:15" s="242" customFormat="1" ht="12.6" customHeight="1" x14ac:dyDescent="0.3">
      <c r="A245" s="520"/>
      <c r="B245" s="537">
        <v>2019</v>
      </c>
      <c r="C245" s="521" t="s">
        <v>1761</v>
      </c>
      <c r="D245" s="522" t="s">
        <v>1762</v>
      </c>
      <c r="E245" s="522" t="s">
        <v>1763</v>
      </c>
      <c r="F245" s="523" t="s">
        <v>1764</v>
      </c>
      <c r="H245" s="225"/>
      <c r="I245" s="225"/>
      <c r="J245" s="225"/>
      <c r="K245" s="225"/>
      <c r="L245" s="241"/>
      <c r="M245" s="241"/>
      <c r="N245" s="241"/>
      <c r="O245" s="241"/>
    </row>
    <row r="246" spans="1:15" s="242" customFormat="1" ht="12.6" customHeight="1" x14ac:dyDescent="0.3">
      <c r="A246" s="520"/>
      <c r="B246" s="538">
        <v>2020</v>
      </c>
      <c r="C246" s="521" t="s">
        <v>1765</v>
      </c>
      <c r="D246" s="522" t="s">
        <v>1766</v>
      </c>
      <c r="E246" s="522" t="s">
        <v>1767</v>
      </c>
      <c r="F246" s="523" t="s">
        <v>1768</v>
      </c>
      <c r="H246" s="225"/>
      <c r="I246" s="225"/>
      <c r="J246" s="225"/>
      <c r="K246" s="225"/>
      <c r="L246" s="241"/>
      <c r="M246" s="241"/>
      <c r="N246" s="241"/>
      <c r="O246" s="241"/>
    </row>
    <row r="247" spans="1:15" s="242" customFormat="1" ht="12.6" customHeight="1" x14ac:dyDescent="0.3">
      <c r="A247" s="520"/>
      <c r="B247" s="539">
        <v>2021</v>
      </c>
      <c r="C247" s="521" t="s">
        <v>1769</v>
      </c>
      <c r="D247" s="522" t="s">
        <v>1770</v>
      </c>
      <c r="E247" s="522" t="s">
        <v>1771</v>
      </c>
      <c r="F247" s="523" t="s">
        <v>1772</v>
      </c>
      <c r="H247" s="225"/>
      <c r="I247" s="225"/>
      <c r="J247" s="225"/>
      <c r="K247" s="225"/>
      <c r="L247" s="241"/>
      <c r="M247" s="241"/>
      <c r="N247" s="241"/>
      <c r="O247" s="241"/>
    </row>
    <row r="248" spans="1:15" s="245" customFormat="1" ht="12.6" customHeight="1" x14ac:dyDescent="0.3">
      <c r="A248" s="247" t="s">
        <v>771</v>
      </c>
      <c r="B248" s="540">
        <v>2017</v>
      </c>
      <c r="C248" s="284" t="s">
        <v>1773</v>
      </c>
      <c r="D248" s="285" t="s">
        <v>1774</v>
      </c>
      <c r="E248" s="285" t="s">
        <v>1775</v>
      </c>
      <c r="F248" s="286" t="s">
        <v>1776</v>
      </c>
      <c r="H248" s="226"/>
      <c r="I248" s="226"/>
      <c r="J248" s="226"/>
      <c r="K248" s="226"/>
    </row>
    <row r="249" spans="1:15" s="245" customFormat="1" ht="12.6" customHeight="1" x14ac:dyDescent="0.3">
      <c r="A249" s="246"/>
      <c r="B249" s="541">
        <v>2018</v>
      </c>
      <c r="C249" s="287" t="s">
        <v>833</v>
      </c>
      <c r="D249" s="288" t="s">
        <v>1777</v>
      </c>
      <c r="E249" s="288" t="s">
        <v>1778</v>
      </c>
      <c r="F249" s="289" t="s">
        <v>1779</v>
      </c>
      <c r="H249" s="226"/>
      <c r="I249" s="226"/>
      <c r="J249" s="226"/>
      <c r="K249" s="226"/>
    </row>
    <row r="250" spans="1:15" s="245" customFormat="1" ht="12.6" customHeight="1" x14ac:dyDescent="0.3">
      <c r="A250" s="246"/>
      <c r="B250" s="542">
        <v>2019</v>
      </c>
      <c r="C250" s="287" t="s">
        <v>1780</v>
      </c>
      <c r="D250" s="288" t="s">
        <v>1781</v>
      </c>
      <c r="E250" s="288" t="s">
        <v>1782</v>
      </c>
      <c r="F250" s="289" t="s">
        <v>1783</v>
      </c>
      <c r="H250" s="226"/>
      <c r="I250" s="226"/>
      <c r="J250" s="226"/>
      <c r="K250" s="226"/>
    </row>
    <row r="251" spans="1:15" s="245" customFormat="1" ht="12.6" customHeight="1" x14ac:dyDescent="0.3">
      <c r="A251" s="246"/>
      <c r="B251" s="543">
        <v>2020</v>
      </c>
      <c r="C251" s="287" t="s">
        <v>1784</v>
      </c>
      <c r="D251" s="288" t="s">
        <v>1785</v>
      </c>
      <c r="E251" s="288" t="s">
        <v>1786</v>
      </c>
      <c r="F251" s="289" t="s">
        <v>1787</v>
      </c>
      <c r="H251" s="226"/>
      <c r="I251" s="226"/>
      <c r="J251" s="226"/>
      <c r="K251" s="226"/>
    </row>
    <row r="252" spans="1:15" s="245" customFormat="1" ht="12.6" customHeight="1" x14ac:dyDescent="0.3">
      <c r="A252" s="246"/>
      <c r="B252" s="544">
        <v>2021</v>
      </c>
      <c r="C252" s="287" t="s">
        <v>1788</v>
      </c>
      <c r="D252" s="288" t="s">
        <v>1789</v>
      </c>
      <c r="E252" s="288" t="s">
        <v>1790</v>
      </c>
      <c r="F252" s="289" t="s">
        <v>1791</v>
      </c>
      <c r="H252" s="226"/>
      <c r="I252" s="226"/>
      <c r="J252" s="226"/>
      <c r="K252" s="226"/>
    </row>
    <row r="253" spans="1:15" s="245" customFormat="1" ht="12.6" customHeight="1" x14ac:dyDescent="0.3">
      <c r="A253" s="247" t="s">
        <v>772</v>
      </c>
      <c r="B253" s="540">
        <v>2017</v>
      </c>
      <c r="C253" s="284" t="s">
        <v>867</v>
      </c>
      <c r="D253" s="285" t="s">
        <v>1052</v>
      </c>
      <c r="E253" s="285" t="s">
        <v>1022</v>
      </c>
      <c r="F253" s="286" t="s">
        <v>856</v>
      </c>
      <c r="H253" s="226"/>
      <c r="I253" s="226"/>
      <c r="J253" s="226"/>
      <c r="K253" s="226"/>
    </row>
    <row r="254" spans="1:15" s="245" customFormat="1" ht="12.6" customHeight="1" x14ac:dyDescent="0.3">
      <c r="A254" s="246"/>
      <c r="B254" s="541">
        <v>2018</v>
      </c>
      <c r="C254" s="287" t="s">
        <v>1006</v>
      </c>
      <c r="D254" s="288" t="s">
        <v>1052</v>
      </c>
      <c r="E254" s="288" t="s">
        <v>1011</v>
      </c>
      <c r="F254" s="289" t="s">
        <v>921</v>
      </c>
      <c r="H254" s="226"/>
      <c r="I254" s="226"/>
      <c r="J254" s="226"/>
      <c r="K254" s="226"/>
    </row>
    <row r="255" spans="1:15" s="245" customFormat="1" ht="12.6" customHeight="1" x14ac:dyDescent="0.3">
      <c r="A255" s="246"/>
      <c r="B255" s="542">
        <v>2019</v>
      </c>
      <c r="C255" s="287" t="s">
        <v>1792</v>
      </c>
      <c r="D255" s="288" t="s">
        <v>979</v>
      </c>
      <c r="E255" s="288" t="s">
        <v>1793</v>
      </c>
      <c r="F255" s="289" t="s">
        <v>1794</v>
      </c>
      <c r="H255" s="226"/>
      <c r="I255" s="226"/>
      <c r="J255" s="226"/>
      <c r="K255" s="226"/>
    </row>
    <row r="256" spans="1:15" s="245" customFormat="1" ht="12.6" customHeight="1" x14ac:dyDescent="0.3">
      <c r="A256" s="246"/>
      <c r="B256" s="543">
        <v>2020</v>
      </c>
      <c r="C256" s="287" t="s">
        <v>1795</v>
      </c>
      <c r="D256" s="288" t="s">
        <v>1003</v>
      </c>
      <c r="E256" s="288" t="s">
        <v>1489</v>
      </c>
      <c r="F256" s="289" t="s">
        <v>1794</v>
      </c>
      <c r="H256" s="226"/>
      <c r="I256" s="226"/>
      <c r="J256" s="226"/>
      <c r="K256" s="226"/>
    </row>
    <row r="257" spans="1:11" s="245" customFormat="1" ht="12.6" customHeight="1" x14ac:dyDescent="0.3">
      <c r="A257" s="246"/>
      <c r="B257" s="544">
        <v>2021</v>
      </c>
      <c r="C257" s="287" t="s">
        <v>1796</v>
      </c>
      <c r="D257" s="288" t="s">
        <v>885</v>
      </c>
      <c r="E257" s="288" t="s">
        <v>1797</v>
      </c>
      <c r="F257" s="289" t="s">
        <v>1798</v>
      </c>
      <c r="H257" s="226"/>
      <c r="I257" s="226"/>
      <c r="J257" s="226"/>
      <c r="K257" s="226"/>
    </row>
    <row r="258" spans="1:11" s="245" customFormat="1" ht="12.6" customHeight="1" x14ac:dyDescent="0.3">
      <c r="A258" s="247" t="s">
        <v>773</v>
      </c>
      <c r="B258" s="540">
        <v>2017</v>
      </c>
      <c r="C258" s="284" t="s">
        <v>905</v>
      </c>
      <c r="D258" s="285" t="s">
        <v>1799</v>
      </c>
      <c r="E258" s="285" t="s">
        <v>1800</v>
      </c>
      <c r="F258" s="286" t="s">
        <v>1801</v>
      </c>
      <c r="H258" s="226"/>
      <c r="I258" s="226"/>
      <c r="J258" s="226"/>
      <c r="K258" s="226"/>
    </row>
    <row r="259" spans="1:11" s="245" customFormat="1" ht="12.6" customHeight="1" x14ac:dyDescent="0.3">
      <c r="A259" s="246"/>
      <c r="B259" s="541">
        <v>2018</v>
      </c>
      <c r="C259" s="287" t="s">
        <v>1402</v>
      </c>
      <c r="D259" s="288" t="s">
        <v>1802</v>
      </c>
      <c r="E259" s="288" t="s">
        <v>1803</v>
      </c>
      <c r="F259" s="289" t="s">
        <v>1804</v>
      </c>
      <c r="H259" s="226"/>
      <c r="I259" s="226"/>
      <c r="J259" s="226"/>
      <c r="K259" s="226"/>
    </row>
    <row r="260" spans="1:11" s="245" customFormat="1" ht="12.6" customHeight="1" x14ac:dyDescent="0.3">
      <c r="A260" s="246"/>
      <c r="B260" s="542">
        <v>2019</v>
      </c>
      <c r="C260" s="287" t="s">
        <v>1805</v>
      </c>
      <c r="D260" s="288" t="s">
        <v>1806</v>
      </c>
      <c r="E260" s="288" t="s">
        <v>1807</v>
      </c>
      <c r="F260" s="289" t="s">
        <v>1808</v>
      </c>
      <c r="H260" s="226"/>
      <c r="I260" s="226"/>
      <c r="J260" s="226"/>
      <c r="K260" s="226"/>
    </row>
    <row r="261" spans="1:11" s="245" customFormat="1" ht="12.6" customHeight="1" x14ac:dyDescent="0.3">
      <c r="A261" s="246"/>
      <c r="B261" s="543">
        <v>2020</v>
      </c>
      <c r="C261" s="287" t="s">
        <v>1809</v>
      </c>
      <c r="D261" s="288" t="s">
        <v>1406</v>
      </c>
      <c r="E261" s="288" t="s">
        <v>1810</v>
      </c>
      <c r="F261" s="289" t="s">
        <v>1811</v>
      </c>
      <c r="H261" s="226"/>
      <c r="I261" s="226"/>
      <c r="J261" s="226"/>
      <c r="K261" s="226"/>
    </row>
    <row r="262" spans="1:11" s="245" customFormat="1" ht="12.6" customHeight="1" x14ac:dyDescent="0.3">
      <c r="A262" s="246"/>
      <c r="B262" s="544">
        <v>2021</v>
      </c>
      <c r="C262" s="287" t="s">
        <v>1812</v>
      </c>
      <c r="D262" s="288" t="s">
        <v>1333</v>
      </c>
      <c r="E262" s="288" t="s">
        <v>1813</v>
      </c>
      <c r="F262" s="289" t="s">
        <v>1814</v>
      </c>
      <c r="H262" s="226"/>
      <c r="I262" s="226"/>
      <c r="J262" s="226"/>
      <c r="K262" s="226"/>
    </row>
    <row r="263" spans="1:11" s="245" customFormat="1" ht="12.6" customHeight="1" x14ac:dyDescent="0.3">
      <c r="A263" s="247" t="s">
        <v>774</v>
      </c>
      <c r="B263" s="540">
        <v>2017</v>
      </c>
      <c r="C263" s="284" t="s">
        <v>957</v>
      </c>
      <c r="D263" s="285" t="s">
        <v>887</v>
      </c>
      <c r="E263" s="285" t="s">
        <v>1060</v>
      </c>
      <c r="F263" s="286" t="s">
        <v>1320</v>
      </c>
      <c r="H263" s="226"/>
      <c r="I263" s="226"/>
      <c r="J263" s="226"/>
      <c r="K263" s="226"/>
    </row>
    <row r="264" spans="1:11" s="245" customFormat="1" ht="12.6" customHeight="1" x14ac:dyDescent="0.3">
      <c r="A264" s="246"/>
      <c r="B264" s="541">
        <v>2018</v>
      </c>
      <c r="C264" s="287" t="s">
        <v>1375</v>
      </c>
      <c r="D264" s="288" t="s">
        <v>1090</v>
      </c>
      <c r="E264" s="288" t="s">
        <v>1815</v>
      </c>
      <c r="F264" s="289" t="s">
        <v>1816</v>
      </c>
      <c r="H264" s="226"/>
      <c r="I264" s="226"/>
      <c r="J264" s="226"/>
      <c r="K264" s="226"/>
    </row>
    <row r="265" spans="1:11" s="245" customFormat="1" ht="12.6" customHeight="1" x14ac:dyDescent="0.3">
      <c r="A265" s="246"/>
      <c r="B265" s="542">
        <v>2019</v>
      </c>
      <c r="C265" s="287" t="s">
        <v>1817</v>
      </c>
      <c r="D265" s="288" t="s">
        <v>871</v>
      </c>
      <c r="E265" s="288" t="s">
        <v>1818</v>
      </c>
      <c r="F265" s="289" t="s">
        <v>1819</v>
      </c>
      <c r="H265" s="226"/>
      <c r="I265" s="226"/>
      <c r="J265" s="226"/>
      <c r="K265" s="226"/>
    </row>
    <row r="266" spans="1:11" s="245" customFormat="1" ht="12.6" customHeight="1" x14ac:dyDescent="0.3">
      <c r="A266" s="246"/>
      <c r="B266" s="543">
        <v>2020</v>
      </c>
      <c r="C266" s="287" t="s">
        <v>1820</v>
      </c>
      <c r="D266" s="288" t="s">
        <v>1013</v>
      </c>
      <c r="E266" s="288" t="s">
        <v>1821</v>
      </c>
      <c r="F266" s="289" t="s">
        <v>1604</v>
      </c>
      <c r="H266" s="226"/>
      <c r="I266" s="226"/>
      <c r="J266" s="226"/>
      <c r="K266" s="226"/>
    </row>
    <row r="267" spans="1:11" s="245" customFormat="1" ht="12.6" customHeight="1" x14ac:dyDescent="0.3">
      <c r="A267" s="246"/>
      <c r="B267" s="544">
        <v>2021</v>
      </c>
      <c r="C267" s="287" t="s">
        <v>1822</v>
      </c>
      <c r="D267" s="288" t="s">
        <v>1602</v>
      </c>
      <c r="E267" s="288" t="s">
        <v>1823</v>
      </c>
      <c r="F267" s="289" t="s">
        <v>1824</v>
      </c>
      <c r="H267" s="226"/>
      <c r="I267" s="226"/>
      <c r="J267" s="226"/>
      <c r="K267" s="226"/>
    </row>
    <row r="268" spans="1:11" s="245" customFormat="1" ht="12.6" customHeight="1" x14ac:dyDescent="0.3">
      <c r="A268" s="247" t="s">
        <v>775</v>
      </c>
      <c r="B268" s="540">
        <v>2017</v>
      </c>
      <c r="C268" s="284" t="s">
        <v>919</v>
      </c>
      <c r="D268" s="285" t="s">
        <v>1825</v>
      </c>
      <c r="E268" s="285" t="s">
        <v>1050</v>
      </c>
      <c r="F268" s="286" t="s">
        <v>1826</v>
      </c>
      <c r="H268" s="226"/>
      <c r="I268" s="226"/>
      <c r="J268" s="226"/>
      <c r="K268" s="226"/>
    </row>
    <row r="269" spans="1:11" s="245" customFormat="1" ht="12.6" customHeight="1" x14ac:dyDescent="0.3">
      <c r="A269" s="246"/>
      <c r="B269" s="541">
        <v>2018</v>
      </c>
      <c r="C269" s="287" t="s">
        <v>914</v>
      </c>
      <c r="D269" s="288" t="s">
        <v>1470</v>
      </c>
      <c r="E269" s="288" t="s">
        <v>1723</v>
      </c>
      <c r="F269" s="289" t="s">
        <v>1188</v>
      </c>
      <c r="H269" s="226"/>
      <c r="I269" s="226"/>
      <c r="J269" s="226"/>
      <c r="K269" s="226"/>
    </row>
    <row r="270" spans="1:11" s="245" customFormat="1" ht="12.6" customHeight="1" x14ac:dyDescent="0.3">
      <c r="A270" s="246"/>
      <c r="B270" s="542">
        <v>2019</v>
      </c>
      <c r="C270" s="287" t="s">
        <v>1827</v>
      </c>
      <c r="D270" s="288" t="s">
        <v>882</v>
      </c>
      <c r="E270" s="288" t="s">
        <v>1828</v>
      </c>
      <c r="F270" s="289" t="s">
        <v>1829</v>
      </c>
      <c r="H270" s="226"/>
      <c r="I270" s="226"/>
      <c r="J270" s="226"/>
      <c r="K270" s="226"/>
    </row>
    <row r="271" spans="1:11" s="245" customFormat="1" ht="12.6" customHeight="1" x14ac:dyDescent="0.3">
      <c r="A271" s="246"/>
      <c r="B271" s="543">
        <v>2020</v>
      </c>
      <c r="C271" s="287" t="s">
        <v>1830</v>
      </c>
      <c r="D271" s="288" t="s">
        <v>831</v>
      </c>
      <c r="E271" s="288" t="s">
        <v>1831</v>
      </c>
      <c r="F271" s="289" t="s">
        <v>1832</v>
      </c>
      <c r="H271" s="226"/>
      <c r="I271" s="226"/>
      <c r="J271" s="226"/>
      <c r="K271" s="226"/>
    </row>
    <row r="272" spans="1:11" s="245" customFormat="1" ht="12.6" customHeight="1" x14ac:dyDescent="0.3">
      <c r="A272" s="246"/>
      <c r="B272" s="544">
        <v>2021</v>
      </c>
      <c r="C272" s="287" t="s">
        <v>1833</v>
      </c>
      <c r="D272" s="288" t="s">
        <v>862</v>
      </c>
      <c r="E272" s="288" t="s">
        <v>1834</v>
      </c>
      <c r="F272" s="289" t="s">
        <v>1835</v>
      </c>
      <c r="H272" s="226"/>
      <c r="I272" s="226"/>
      <c r="J272" s="226"/>
      <c r="K272" s="226"/>
    </row>
    <row r="273" spans="1:11" s="245" customFormat="1" ht="12.6" customHeight="1" x14ac:dyDescent="0.3">
      <c r="A273" s="247" t="s">
        <v>776</v>
      </c>
      <c r="B273" s="540">
        <v>2017</v>
      </c>
      <c r="C273" s="284" t="s">
        <v>1098</v>
      </c>
      <c r="D273" s="285" t="s">
        <v>958</v>
      </c>
      <c r="E273" s="285" t="s">
        <v>1836</v>
      </c>
      <c r="F273" s="286" t="s">
        <v>862</v>
      </c>
      <c r="H273" s="226"/>
      <c r="I273" s="226"/>
      <c r="J273" s="226"/>
      <c r="K273" s="226"/>
    </row>
    <row r="274" spans="1:11" s="245" customFormat="1" ht="12.6" customHeight="1" x14ac:dyDescent="0.3">
      <c r="A274" s="246"/>
      <c r="B274" s="541">
        <v>2018</v>
      </c>
      <c r="C274" s="287" t="s">
        <v>1042</v>
      </c>
      <c r="D274" s="288" t="s">
        <v>1053</v>
      </c>
      <c r="E274" s="288" t="s">
        <v>990</v>
      </c>
      <c r="F274" s="289" t="s">
        <v>1837</v>
      </c>
      <c r="H274" s="226"/>
      <c r="I274" s="226"/>
      <c r="J274" s="226"/>
      <c r="K274" s="226"/>
    </row>
    <row r="275" spans="1:11" s="245" customFormat="1" ht="12.6" customHeight="1" x14ac:dyDescent="0.3">
      <c r="A275" s="246"/>
      <c r="B275" s="542">
        <v>2019</v>
      </c>
      <c r="C275" s="287" t="s">
        <v>1838</v>
      </c>
      <c r="D275" s="288" t="s">
        <v>964</v>
      </c>
      <c r="E275" s="288" t="s">
        <v>1839</v>
      </c>
      <c r="F275" s="289" t="s">
        <v>1840</v>
      </c>
      <c r="H275" s="226"/>
      <c r="I275" s="226"/>
      <c r="J275" s="226"/>
      <c r="K275" s="226"/>
    </row>
    <row r="276" spans="1:11" s="245" customFormat="1" ht="12.6" customHeight="1" x14ac:dyDescent="0.3">
      <c r="A276" s="246"/>
      <c r="B276" s="543">
        <v>2020</v>
      </c>
      <c r="C276" s="287" t="s">
        <v>1841</v>
      </c>
      <c r="D276" s="288" t="s">
        <v>1097</v>
      </c>
      <c r="E276" s="288" t="s">
        <v>1842</v>
      </c>
      <c r="F276" s="289" t="s">
        <v>1843</v>
      </c>
      <c r="H276" s="226"/>
      <c r="I276" s="226"/>
      <c r="J276" s="226"/>
      <c r="K276" s="226"/>
    </row>
    <row r="277" spans="1:11" s="245" customFormat="1" ht="12.6" customHeight="1" x14ac:dyDescent="0.3">
      <c r="A277" s="246"/>
      <c r="B277" s="544">
        <v>2021</v>
      </c>
      <c r="C277" s="287" t="s">
        <v>991</v>
      </c>
      <c r="D277" s="288" t="s">
        <v>1127</v>
      </c>
      <c r="E277" s="288" t="s">
        <v>1844</v>
      </c>
      <c r="F277" s="289" t="s">
        <v>1845</v>
      </c>
      <c r="H277" s="226"/>
      <c r="I277" s="226"/>
      <c r="J277" s="226"/>
      <c r="K277" s="226"/>
    </row>
    <row r="278" spans="1:11" s="245" customFormat="1" ht="12.6" customHeight="1" x14ac:dyDescent="0.3">
      <c r="A278" s="247" t="s">
        <v>777</v>
      </c>
      <c r="B278" s="540">
        <v>2017</v>
      </c>
      <c r="C278" s="284" t="s">
        <v>867</v>
      </c>
      <c r="D278" s="285" t="s">
        <v>949</v>
      </c>
      <c r="E278" s="285" t="s">
        <v>1260</v>
      </c>
      <c r="F278" s="286" t="s">
        <v>854</v>
      </c>
      <c r="H278" s="226"/>
      <c r="I278" s="226"/>
      <c r="J278" s="226"/>
      <c r="K278" s="226"/>
    </row>
    <row r="279" spans="1:11" s="245" customFormat="1" ht="12.6" customHeight="1" x14ac:dyDescent="0.3">
      <c r="A279" s="246"/>
      <c r="B279" s="541">
        <v>2018</v>
      </c>
      <c r="C279" s="287" t="s">
        <v>919</v>
      </c>
      <c r="D279" s="288" t="s">
        <v>921</v>
      </c>
      <c r="E279" s="288" t="s">
        <v>876</v>
      </c>
      <c r="F279" s="289" t="s">
        <v>1846</v>
      </c>
      <c r="H279" s="226"/>
      <c r="I279" s="226"/>
      <c r="J279" s="226"/>
      <c r="K279" s="226"/>
    </row>
    <row r="280" spans="1:11" s="245" customFormat="1" ht="12.6" customHeight="1" x14ac:dyDescent="0.3">
      <c r="A280" s="246"/>
      <c r="B280" s="542">
        <v>2019</v>
      </c>
      <c r="C280" s="287" t="s">
        <v>1847</v>
      </c>
      <c r="D280" s="288" t="s">
        <v>889</v>
      </c>
      <c r="E280" s="288" t="s">
        <v>1848</v>
      </c>
      <c r="F280" s="289" t="s">
        <v>1849</v>
      </c>
      <c r="H280" s="226"/>
      <c r="I280" s="226"/>
      <c r="J280" s="226"/>
      <c r="K280" s="226"/>
    </row>
    <row r="281" spans="1:11" s="245" customFormat="1" ht="12.6" customHeight="1" x14ac:dyDescent="0.3">
      <c r="A281" s="246"/>
      <c r="B281" s="543">
        <v>2020</v>
      </c>
      <c r="C281" s="287" t="s">
        <v>1649</v>
      </c>
      <c r="D281" s="288" t="s">
        <v>885</v>
      </c>
      <c r="E281" s="288" t="s">
        <v>1850</v>
      </c>
      <c r="F281" s="289" t="s">
        <v>1851</v>
      </c>
      <c r="H281" s="226"/>
      <c r="I281" s="226"/>
      <c r="J281" s="226"/>
      <c r="K281" s="226"/>
    </row>
    <row r="282" spans="1:11" s="245" customFormat="1" ht="12.6" customHeight="1" x14ac:dyDescent="0.3">
      <c r="A282" s="246"/>
      <c r="B282" s="544">
        <v>2021</v>
      </c>
      <c r="C282" s="287" t="s">
        <v>1852</v>
      </c>
      <c r="D282" s="288" t="s">
        <v>929</v>
      </c>
      <c r="E282" s="288" t="s">
        <v>1216</v>
      </c>
      <c r="F282" s="289" t="s">
        <v>1853</v>
      </c>
      <c r="H282" s="226"/>
      <c r="I282" s="226"/>
      <c r="J282" s="226"/>
      <c r="K282" s="226"/>
    </row>
    <row r="283" spans="1:11" s="245" customFormat="1" ht="12.6" customHeight="1" x14ac:dyDescent="0.3">
      <c r="A283" s="247" t="s">
        <v>778</v>
      </c>
      <c r="B283" s="540">
        <v>2017</v>
      </c>
      <c r="C283" s="284" t="s">
        <v>831</v>
      </c>
      <c r="D283" s="285" t="s">
        <v>1854</v>
      </c>
      <c r="E283" s="285" t="s">
        <v>1855</v>
      </c>
      <c r="F283" s="286" t="s">
        <v>1856</v>
      </c>
      <c r="H283" s="226"/>
      <c r="I283" s="226"/>
      <c r="J283" s="226"/>
      <c r="K283" s="226"/>
    </row>
    <row r="284" spans="1:11" s="245" customFormat="1" ht="12.6" customHeight="1" x14ac:dyDescent="0.3">
      <c r="A284" s="246"/>
      <c r="B284" s="541">
        <v>2018</v>
      </c>
      <c r="C284" s="287" t="s">
        <v>1026</v>
      </c>
      <c r="D284" s="288" t="s">
        <v>1857</v>
      </c>
      <c r="E284" s="288" t="s">
        <v>1858</v>
      </c>
      <c r="F284" s="289" t="s">
        <v>1859</v>
      </c>
      <c r="H284" s="226"/>
      <c r="I284" s="226"/>
      <c r="J284" s="226"/>
      <c r="K284" s="226"/>
    </row>
    <row r="285" spans="1:11" s="245" customFormat="1" ht="12.6" customHeight="1" x14ac:dyDescent="0.3">
      <c r="A285" s="246"/>
      <c r="B285" s="542">
        <v>2019</v>
      </c>
      <c r="C285" s="287" t="s">
        <v>1860</v>
      </c>
      <c r="D285" s="288" t="s">
        <v>1861</v>
      </c>
      <c r="E285" s="288" t="s">
        <v>1862</v>
      </c>
      <c r="F285" s="289" t="s">
        <v>1863</v>
      </c>
      <c r="H285" s="226"/>
      <c r="I285" s="226"/>
      <c r="J285" s="226"/>
      <c r="K285" s="226"/>
    </row>
    <row r="286" spans="1:11" s="245" customFormat="1" ht="12.6" customHeight="1" x14ac:dyDescent="0.3">
      <c r="A286" s="246"/>
      <c r="B286" s="543">
        <v>2020</v>
      </c>
      <c r="C286" s="287" t="s">
        <v>1864</v>
      </c>
      <c r="D286" s="288" t="s">
        <v>1865</v>
      </c>
      <c r="E286" s="288" t="s">
        <v>1866</v>
      </c>
      <c r="F286" s="289" t="s">
        <v>1867</v>
      </c>
      <c r="H286" s="226"/>
      <c r="I286" s="226"/>
      <c r="J286" s="226"/>
      <c r="K286" s="226"/>
    </row>
    <row r="287" spans="1:11" s="245" customFormat="1" ht="12.6" customHeight="1" x14ac:dyDescent="0.3">
      <c r="A287" s="246"/>
      <c r="B287" s="544">
        <v>2021</v>
      </c>
      <c r="C287" s="287" t="s">
        <v>1868</v>
      </c>
      <c r="D287" s="288" t="s">
        <v>1869</v>
      </c>
      <c r="E287" s="288" t="s">
        <v>1870</v>
      </c>
      <c r="F287" s="289" t="s">
        <v>1871</v>
      </c>
      <c r="H287" s="226"/>
      <c r="I287" s="226"/>
      <c r="J287" s="226"/>
      <c r="K287" s="226"/>
    </row>
    <row r="288" spans="1:11" s="245" customFormat="1" ht="12.6" customHeight="1" x14ac:dyDescent="0.3">
      <c r="A288" s="247" t="s">
        <v>779</v>
      </c>
      <c r="B288" s="540">
        <v>2017</v>
      </c>
      <c r="C288" s="284" t="s">
        <v>1872</v>
      </c>
      <c r="D288" s="285" t="s">
        <v>1042</v>
      </c>
      <c r="E288" s="285" t="s">
        <v>1873</v>
      </c>
      <c r="F288" s="286" t="s">
        <v>1874</v>
      </c>
      <c r="H288" s="226"/>
      <c r="I288" s="226"/>
      <c r="J288" s="226"/>
      <c r="K288" s="226"/>
    </row>
    <row r="289" spans="1:11" s="245" customFormat="1" ht="12.6" customHeight="1" x14ac:dyDescent="0.3">
      <c r="A289" s="246"/>
      <c r="B289" s="541">
        <v>2018</v>
      </c>
      <c r="C289" s="287" t="s">
        <v>1065</v>
      </c>
      <c r="D289" s="288" t="s">
        <v>1023</v>
      </c>
      <c r="E289" s="288" t="s">
        <v>1471</v>
      </c>
      <c r="F289" s="289" t="s">
        <v>1875</v>
      </c>
      <c r="H289" s="226"/>
      <c r="I289" s="226"/>
      <c r="J289" s="226"/>
      <c r="K289" s="226"/>
    </row>
    <row r="290" spans="1:11" s="245" customFormat="1" ht="12.6" customHeight="1" x14ac:dyDescent="0.3">
      <c r="A290" s="246"/>
      <c r="B290" s="542">
        <v>2019</v>
      </c>
      <c r="C290" s="287" t="s">
        <v>1876</v>
      </c>
      <c r="D290" s="288" t="s">
        <v>1877</v>
      </c>
      <c r="E290" s="288" t="s">
        <v>1878</v>
      </c>
      <c r="F290" s="289" t="s">
        <v>1879</v>
      </c>
      <c r="H290" s="226"/>
      <c r="I290" s="226"/>
      <c r="J290" s="226"/>
      <c r="K290" s="226"/>
    </row>
    <row r="291" spans="1:11" s="245" customFormat="1" ht="12.6" customHeight="1" x14ac:dyDescent="0.3">
      <c r="A291" s="246"/>
      <c r="B291" s="543">
        <v>2020</v>
      </c>
      <c r="C291" s="287" t="s">
        <v>1880</v>
      </c>
      <c r="D291" s="288" t="s">
        <v>1881</v>
      </c>
      <c r="E291" s="288" t="s">
        <v>1882</v>
      </c>
      <c r="F291" s="289" t="s">
        <v>1883</v>
      </c>
      <c r="H291" s="226"/>
      <c r="I291" s="226"/>
      <c r="J291" s="226"/>
      <c r="K291" s="226"/>
    </row>
    <row r="292" spans="1:11" s="245" customFormat="1" ht="12.6" customHeight="1" x14ac:dyDescent="0.3">
      <c r="A292" s="246"/>
      <c r="B292" s="544">
        <v>2021</v>
      </c>
      <c r="C292" s="287" t="s">
        <v>1870</v>
      </c>
      <c r="D292" s="288" t="s">
        <v>986</v>
      </c>
      <c r="E292" s="288" t="s">
        <v>1884</v>
      </c>
      <c r="F292" s="289" t="s">
        <v>1885</v>
      </c>
      <c r="H292" s="226"/>
      <c r="I292" s="226"/>
      <c r="J292" s="226"/>
      <c r="K292" s="226"/>
    </row>
    <row r="293" spans="1:11" s="245" customFormat="1" ht="12.6" customHeight="1" x14ac:dyDescent="0.3">
      <c r="A293" s="247" t="s">
        <v>780</v>
      </c>
      <c r="B293" s="540">
        <v>2017</v>
      </c>
      <c r="C293" s="284" t="s">
        <v>893</v>
      </c>
      <c r="D293" s="285" t="s">
        <v>1886</v>
      </c>
      <c r="E293" s="285" t="s">
        <v>1617</v>
      </c>
      <c r="F293" s="286" t="s">
        <v>1887</v>
      </c>
      <c r="H293" s="226"/>
      <c r="I293" s="226"/>
      <c r="J293" s="226"/>
      <c r="K293" s="226"/>
    </row>
    <row r="294" spans="1:11" s="245" customFormat="1" ht="12.6" customHeight="1" x14ac:dyDescent="0.3">
      <c r="A294" s="246"/>
      <c r="B294" s="541">
        <v>2018</v>
      </c>
      <c r="C294" s="287" t="s">
        <v>978</v>
      </c>
      <c r="D294" s="288" t="s">
        <v>1039</v>
      </c>
      <c r="E294" s="288" t="s">
        <v>1888</v>
      </c>
      <c r="F294" s="289" t="s">
        <v>1889</v>
      </c>
      <c r="H294" s="226"/>
      <c r="I294" s="226"/>
      <c r="J294" s="226"/>
      <c r="K294" s="226"/>
    </row>
    <row r="295" spans="1:11" s="245" customFormat="1" ht="12.6" customHeight="1" x14ac:dyDescent="0.3">
      <c r="A295" s="246"/>
      <c r="B295" s="542">
        <v>2019</v>
      </c>
      <c r="C295" s="287" t="s">
        <v>1890</v>
      </c>
      <c r="D295" s="288" t="s">
        <v>877</v>
      </c>
      <c r="E295" s="288" t="s">
        <v>1891</v>
      </c>
      <c r="F295" s="289" t="s">
        <v>1892</v>
      </c>
      <c r="H295" s="226"/>
      <c r="I295" s="226"/>
      <c r="J295" s="226"/>
      <c r="K295" s="226"/>
    </row>
    <row r="296" spans="1:11" s="245" customFormat="1" ht="12.6" customHeight="1" x14ac:dyDescent="0.3">
      <c r="A296" s="246"/>
      <c r="B296" s="543">
        <v>2020</v>
      </c>
      <c r="C296" s="287" t="s">
        <v>1893</v>
      </c>
      <c r="D296" s="288" t="s">
        <v>1133</v>
      </c>
      <c r="E296" s="288" t="s">
        <v>1894</v>
      </c>
      <c r="F296" s="289" t="s">
        <v>1895</v>
      </c>
      <c r="H296" s="226"/>
      <c r="I296" s="226"/>
      <c r="J296" s="226"/>
      <c r="K296" s="226"/>
    </row>
    <row r="297" spans="1:11" s="245" customFormat="1" ht="12.6" customHeight="1" x14ac:dyDescent="0.3">
      <c r="A297" s="246"/>
      <c r="B297" s="544">
        <v>2021</v>
      </c>
      <c r="C297" s="287" t="s">
        <v>1896</v>
      </c>
      <c r="D297" s="288" t="s">
        <v>998</v>
      </c>
      <c r="E297" s="288" t="s">
        <v>1897</v>
      </c>
      <c r="F297" s="289" t="s">
        <v>1898</v>
      </c>
      <c r="H297" s="226"/>
      <c r="I297" s="226"/>
      <c r="J297" s="226"/>
      <c r="K297" s="226"/>
    </row>
    <row r="298" spans="1:11" s="245" customFormat="1" ht="12.6" customHeight="1" x14ac:dyDescent="0.3">
      <c r="A298" s="247" t="s">
        <v>781</v>
      </c>
      <c r="B298" s="540">
        <v>2017</v>
      </c>
      <c r="C298" s="284" t="s">
        <v>1899</v>
      </c>
      <c r="D298" s="285" t="s">
        <v>1900</v>
      </c>
      <c r="E298" s="285" t="s">
        <v>1901</v>
      </c>
      <c r="F298" s="286" t="s">
        <v>1902</v>
      </c>
      <c r="H298" s="226"/>
      <c r="I298" s="226"/>
      <c r="J298" s="226"/>
      <c r="K298" s="226"/>
    </row>
    <row r="299" spans="1:11" s="245" customFormat="1" ht="12.6" customHeight="1" x14ac:dyDescent="0.3">
      <c r="A299" s="246"/>
      <c r="B299" s="541">
        <v>2018</v>
      </c>
      <c r="C299" s="287" t="s">
        <v>1063</v>
      </c>
      <c r="D299" s="288" t="s">
        <v>1903</v>
      </c>
      <c r="E299" s="288" t="s">
        <v>1904</v>
      </c>
      <c r="F299" s="289" t="s">
        <v>1146</v>
      </c>
      <c r="H299" s="226"/>
      <c r="I299" s="226"/>
      <c r="J299" s="226"/>
      <c r="K299" s="226"/>
    </row>
    <row r="300" spans="1:11" s="245" customFormat="1" ht="12.6" customHeight="1" x14ac:dyDescent="0.3">
      <c r="A300" s="246"/>
      <c r="B300" s="542">
        <v>2019</v>
      </c>
      <c r="C300" s="287" t="s">
        <v>1905</v>
      </c>
      <c r="D300" s="288" t="s">
        <v>1906</v>
      </c>
      <c r="E300" s="288" t="s">
        <v>1907</v>
      </c>
      <c r="F300" s="289" t="s">
        <v>1908</v>
      </c>
      <c r="H300" s="226"/>
      <c r="I300" s="226"/>
      <c r="J300" s="226"/>
      <c r="K300" s="226"/>
    </row>
    <row r="301" spans="1:11" s="245" customFormat="1" ht="12.6" customHeight="1" x14ac:dyDescent="0.3">
      <c r="A301" s="246"/>
      <c r="B301" s="543">
        <v>2020</v>
      </c>
      <c r="C301" s="287" t="s">
        <v>1909</v>
      </c>
      <c r="D301" s="288" t="s">
        <v>1910</v>
      </c>
      <c r="E301" s="288" t="s">
        <v>1911</v>
      </c>
      <c r="F301" s="289" t="s">
        <v>1912</v>
      </c>
      <c r="H301" s="226"/>
      <c r="I301" s="226"/>
      <c r="J301" s="226"/>
      <c r="K301" s="226"/>
    </row>
    <row r="302" spans="1:11" s="245" customFormat="1" ht="12.6" customHeight="1" x14ac:dyDescent="0.3">
      <c r="A302" s="246"/>
      <c r="B302" s="544">
        <v>2021</v>
      </c>
      <c r="C302" s="287" t="s">
        <v>1913</v>
      </c>
      <c r="D302" s="288" t="s">
        <v>974</v>
      </c>
      <c r="E302" s="288" t="s">
        <v>1914</v>
      </c>
      <c r="F302" s="289" t="s">
        <v>1915</v>
      </c>
      <c r="H302" s="226"/>
      <c r="I302" s="226"/>
      <c r="J302" s="226"/>
      <c r="K302" s="226"/>
    </row>
    <row r="303" spans="1:11" s="245" customFormat="1" ht="12.6" customHeight="1" x14ac:dyDescent="0.3">
      <c r="A303" s="247" t="s">
        <v>782</v>
      </c>
      <c r="B303" s="540">
        <v>2017</v>
      </c>
      <c r="C303" s="284" t="s">
        <v>829</v>
      </c>
      <c r="D303" s="285" t="s">
        <v>1916</v>
      </c>
      <c r="E303" s="285" t="s">
        <v>1917</v>
      </c>
      <c r="F303" s="286" t="s">
        <v>1918</v>
      </c>
      <c r="H303" s="226"/>
      <c r="I303" s="226"/>
      <c r="J303" s="226"/>
      <c r="K303" s="226"/>
    </row>
    <row r="304" spans="1:11" s="245" customFormat="1" ht="12.6" customHeight="1" x14ac:dyDescent="0.3">
      <c r="A304" s="246"/>
      <c r="B304" s="541">
        <v>2018</v>
      </c>
      <c r="C304" s="287" t="s">
        <v>1058</v>
      </c>
      <c r="D304" s="288" t="s">
        <v>1919</v>
      </c>
      <c r="E304" s="288" t="s">
        <v>1920</v>
      </c>
      <c r="F304" s="289" t="s">
        <v>1921</v>
      </c>
      <c r="H304" s="226"/>
      <c r="I304" s="226"/>
      <c r="J304" s="226"/>
      <c r="K304" s="226"/>
    </row>
    <row r="305" spans="1:15" s="245" customFormat="1" ht="12.6" customHeight="1" x14ac:dyDescent="0.3">
      <c r="A305" s="246"/>
      <c r="B305" s="542">
        <v>2019</v>
      </c>
      <c r="C305" s="287" t="s">
        <v>1922</v>
      </c>
      <c r="D305" s="288" t="s">
        <v>1923</v>
      </c>
      <c r="E305" s="288" t="s">
        <v>1924</v>
      </c>
      <c r="F305" s="289" t="s">
        <v>1925</v>
      </c>
      <c r="H305" s="226"/>
      <c r="I305" s="226"/>
      <c r="J305" s="226"/>
      <c r="K305" s="226"/>
    </row>
    <row r="306" spans="1:15" s="245" customFormat="1" ht="12.6" customHeight="1" x14ac:dyDescent="0.3">
      <c r="A306" s="246"/>
      <c r="B306" s="543">
        <v>2020</v>
      </c>
      <c r="C306" s="287" t="s">
        <v>1926</v>
      </c>
      <c r="D306" s="288" t="s">
        <v>1927</v>
      </c>
      <c r="E306" s="288" t="s">
        <v>1928</v>
      </c>
      <c r="F306" s="289" t="s">
        <v>1385</v>
      </c>
      <c r="H306" s="226"/>
      <c r="I306" s="226"/>
      <c r="J306" s="226"/>
      <c r="K306" s="226"/>
    </row>
    <row r="307" spans="1:15" s="245" customFormat="1" ht="12.6" customHeight="1" x14ac:dyDescent="0.3">
      <c r="A307" s="246"/>
      <c r="B307" s="544">
        <v>2021</v>
      </c>
      <c r="C307" s="287" t="s">
        <v>1929</v>
      </c>
      <c r="D307" s="288" t="s">
        <v>1930</v>
      </c>
      <c r="E307" s="288" t="s">
        <v>1931</v>
      </c>
      <c r="F307" s="289" t="s">
        <v>1932</v>
      </c>
      <c r="H307" s="226"/>
      <c r="I307" s="226"/>
      <c r="J307" s="226"/>
      <c r="K307" s="226"/>
    </row>
    <row r="308" spans="1:15" s="245" customFormat="1" ht="12.6" customHeight="1" x14ac:dyDescent="0.3">
      <c r="A308" s="247" t="s">
        <v>783</v>
      </c>
      <c r="B308" s="540">
        <v>2017</v>
      </c>
      <c r="C308" s="284" t="s">
        <v>1933</v>
      </c>
      <c r="D308" s="285" t="s">
        <v>1934</v>
      </c>
      <c r="E308" s="285" t="s">
        <v>1935</v>
      </c>
      <c r="F308" s="286" t="s">
        <v>1936</v>
      </c>
      <c r="H308" s="226"/>
      <c r="I308" s="226"/>
      <c r="J308" s="226"/>
      <c r="K308" s="226"/>
    </row>
    <row r="309" spans="1:15" s="245" customFormat="1" ht="12.6" customHeight="1" x14ac:dyDescent="0.3">
      <c r="A309" s="246"/>
      <c r="B309" s="541">
        <v>2018</v>
      </c>
      <c r="C309" s="287" t="s">
        <v>1054</v>
      </c>
      <c r="D309" s="288" t="s">
        <v>1937</v>
      </c>
      <c r="E309" s="288" t="s">
        <v>1938</v>
      </c>
      <c r="F309" s="289" t="s">
        <v>1939</v>
      </c>
      <c r="H309" s="226"/>
      <c r="I309" s="226"/>
      <c r="J309" s="226"/>
      <c r="K309" s="226"/>
    </row>
    <row r="310" spans="1:15" s="245" customFormat="1" ht="12.6" customHeight="1" x14ac:dyDescent="0.3">
      <c r="A310" s="246"/>
      <c r="B310" s="542">
        <v>2019</v>
      </c>
      <c r="C310" s="287" t="s">
        <v>1940</v>
      </c>
      <c r="D310" s="288" t="s">
        <v>1941</v>
      </c>
      <c r="E310" s="288" t="s">
        <v>1942</v>
      </c>
      <c r="F310" s="289" t="s">
        <v>1943</v>
      </c>
      <c r="H310" s="226"/>
      <c r="I310" s="226"/>
      <c r="J310" s="226"/>
      <c r="K310" s="226"/>
    </row>
    <row r="311" spans="1:15" s="245" customFormat="1" ht="12.6" customHeight="1" x14ac:dyDescent="0.3">
      <c r="A311" s="246"/>
      <c r="B311" s="543">
        <v>2020</v>
      </c>
      <c r="C311" s="287" t="s">
        <v>1944</v>
      </c>
      <c r="D311" s="288" t="s">
        <v>1945</v>
      </c>
      <c r="E311" s="288" t="s">
        <v>1946</v>
      </c>
      <c r="F311" s="289" t="s">
        <v>1947</v>
      </c>
      <c r="H311" s="226"/>
      <c r="I311" s="226"/>
      <c r="J311" s="226"/>
      <c r="K311" s="226"/>
    </row>
    <row r="312" spans="1:15" s="245" customFormat="1" ht="12.6" customHeight="1" x14ac:dyDescent="0.3">
      <c r="A312" s="246"/>
      <c r="B312" s="544">
        <v>2021</v>
      </c>
      <c r="C312" s="287" t="s">
        <v>1948</v>
      </c>
      <c r="D312" s="288" t="s">
        <v>1949</v>
      </c>
      <c r="E312" s="288" t="s">
        <v>1950</v>
      </c>
      <c r="F312" s="289" t="s">
        <v>1951</v>
      </c>
      <c r="H312" s="226"/>
      <c r="I312" s="226"/>
      <c r="J312" s="226"/>
      <c r="K312" s="226"/>
    </row>
    <row r="313" spans="1:15" s="241" customFormat="1" ht="12.6" customHeight="1" collapsed="1" x14ac:dyDescent="0.3">
      <c r="A313" s="476" t="s">
        <v>18</v>
      </c>
      <c r="B313" s="545">
        <v>2017</v>
      </c>
      <c r="C313" s="477" t="s">
        <v>1952</v>
      </c>
      <c r="D313" s="478" t="s">
        <v>1953</v>
      </c>
      <c r="E313" s="478" t="s">
        <v>1954</v>
      </c>
      <c r="F313" s="479" t="s">
        <v>1955</v>
      </c>
      <c r="H313" s="227"/>
      <c r="I313" s="227"/>
      <c r="J313" s="227"/>
      <c r="K313" s="227"/>
    </row>
    <row r="314" spans="1:15" s="241" customFormat="1" ht="12.6" customHeight="1" x14ac:dyDescent="0.3">
      <c r="A314" s="419"/>
      <c r="B314" s="531">
        <v>2018</v>
      </c>
      <c r="C314" s="473" t="s">
        <v>1956</v>
      </c>
      <c r="D314" s="474" t="s">
        <v>1957</v>
      </c>
      <c r="E314" s="474" t="s">
        <v>1958</v>
      </c>
      <c r="F314" s="475" t="s">
        <v>1959</v>
      </c>
      <c r="H314" s="227"/>
      <c r="I314" s="227"/>
      <c r="J314" s="227"/>
      <c r="K314" s="227"/>
    </row>
    <row r="315" spans="1:15" s="241" customFormat="1" ht="12.6" customHeight="1" x14ac:dyDescent="0.3">
      <c r="A315" s="419"/>
      <c r="B315" s="532">
        <v>2019</v>
      </c>
      <c r="C315" s="473" t="s">
        <v>1960</v>
      </c>
      <c r="D315" s="474" t="s">
        <v>1961</v>
      </c>
      <c r="E315" s="474" t="s">
        <v>1962</v>
      </c>
      <c r="F315" s="475" t="s">
        <v>1963</v>
      </c>
      <c r="H315" s="227"/>
      <c r="I315" s="227"/>
      <c r="J315" s="227"/>
      <c r="K315" s="227"/>
    </row>
    <row r="316" spans="1:15" s="241" customFormat="1" ht="12.6" customHeight="1" x14ac:dyDescent="0.3">
      <c r="A316" s="419"/>
      <c r="B316" s="533">
        <v>2020</v>
      </c>
      <c r="C316" s="473" t="s">
        <v>1964</v>
      </c>
      <c r="D316" s="474" t="s">
        <v>1965</v>
      </c>
      <c r="E316" s="474" t="s">
        <v>1966</v>
      </c>
      <c r="F316" s="475" t="s">
        <v>1967</v>
      </c>
      <c r="H316" s="227"/>
      <c r="I316" s="227"/>
      <c r="J316" s="227"/>
      <c r="K316" s="227"/>
    </row>
    <row r="317" spans="1:15" s="241" customFormat="1" ht="12.6" customHeight="1" x14ac:dyDescent="0.3">
      <c r="A317" s="419"/>
      <c r="B317" s="534">
        <v>2021</v>
      </c>
      <c r="C317" s="473" t="s">
        <v>1968</v>
      </c>
      <c r="D317" s="474" t="s">
        <v>1969</v>
      </c>
      <c r="E317" s="474" t="s">
        <v>1970</v>
      </c>
      <c r="F317" s="475" t="s">
        <v>1971</v>
      </c>
      <c r="H317" s="227"/>
      <c r="I317" s="227"/>
      <c r="J317" s="227"/>
      <c r="K317" s="227"/>
    </row>
    <row r="318" spans="1:15" s="242" customFormat="1" ht="12.6" customHeight="1" x14ac:dyDescent="0.3">
      <c r="A318" s="516" t="s">
        <v>17</v>
      </c>
      <c r="B318" s="535">
        <v>2017</v>
      </c>
      <c r="C318" s="517" t="s">
        <v>1972</v>
      </c>
      <c r="D318" s="518" t="s">
        <v>1973</v>
      </c>
      <c r="E318" s="518" t="s">
        <v>1974</v>
      </c>
      <c r="F318" s="519" t="s">
        <v>1975</v>
      </c>
      <c r="H318" s="225"/>
      <c r="I318" s="225"/>
      <c r="J318" s="225"/>
      <c r="K318" s="225"/>
      <c r="L318" s="241"/>
      <c r="M318" s="241"/>
      <c r="N318" s="241"/>
      <c r="O318" s="241"/>
    </row>
    <row r="319" spans="1:15" s="242" customFormat="1" ht="12.6" customHeight="1" x14ac:dyDescent="0.3">
      <c r="A319" s="520"/>
      <c r="B319" s="536">
        <v>2018</v>
      </c>
      <c r="C319" s="521" t="s">
        <v>1976</v>
      </c>
      <c r="D319" s="522" t="s">
        <v>1343</v>
      </c>
      <c r="E319" s="522" t="s">
        <v>1977</v>
      </c>
      <c r="F319" s="523" t="s">
        <v>1978</v>
      </c>
      <c r="H319" s="225"/>
      <c r="I319" s="225"/>
      <c r="J319" s="225"/>
      <c r="K319" s="225"/>
      <c r="L319" s="241"/>
      <c r="M319" s="241"/>
      <c r="N319" s="241"/>
      <c r="O319" s="241"/>
    </row>
    <row r="320" spans="1:15" s="242" customFormat="1" ht="12.6" customHeight="1" x14ac:dyDescent="0.3">
      <c r="A320" s="520"/>
      <c r="B320" s="537">
        <v>2019</v>
      </c>
      <c r="C320" s="521" t="s">
        <v>1979</v>
      </c>
      <c r="D320" s="522" t="s">
        <v>1980</v>
      </c>
      <c r="E320" s="522" t="s">
        <v>1981</v>
      </c>
      <c r="F320" s="523" t="s">
        <v>1982</v>
      </c>
      <c r="H320" s="225"/>
      <c r="I320" s="225"/>
      <c r="J320" s="225"/>
      <c r="K320" s="225"/>
      <c r="L320" s="241"/>
      <c r="M320" s="241"/>
      <c r="N320" s="241"/>
      <c r="O320" s="241"/>
    </row>
    <row r="321" spans="1:15" s="242" customFormat="1" ht="12.6" customHeight="1" x14ac:dyDescent="0.3">
      <c r="A321" s="520"/>
      <c r="B321" s="538">
        <v>2020</v>
      </c>
      <c r="C321" s="521" t="s">
        <v>1983</v>
      </c>
      <c r="D321" s="522" t="s">
        <v>1984</v>
      </c>
      <c r="E321" s="522" t="s">
        <v>1985</v>
      </c>
      <c r="F321" s="523" t="s">
        <v>1986</v>
      </c>
      <c r="H321" s="225"/>
      <c r="I321" s="225"/>
      <c r="J321" s="225"/>
      <c r="K321" s="225"/>
      <c r="L321" s="241"/>
      <c r="M321" s="241"/>
      <c r="N321" s="241"/>
      <c r="O321" s="241"/>
    </row>
    <row r="322" spans="1:15" s="242" customFormat="1" ht="12.6" customHeight="1" x14ac:dyDescent="0.3">
      <c r="A322" s="520"/>
      <c r="B322" s="539">
        <v>2021</v>
      </c>
      <c r="C322" s="521" t="s">
        <v>1987</v>
      </c>
      <c r="D322" s="522" t="s">
        <v>1988</v>
      </c>
      <c r="E322" s="522" t="s">
        <v>1989</v>
      </c>
      <c r="F322" s="523" t="s">
        <v>1990</v>
      </c>
      <c r="H322" s="225"/>
      <c r="I322" s="225"/>
      <c r="J322" s="225"/>
      <c r="K322" s="225"/>
      <c r="L322" s="241"/>
      <c r="M322" s="241"/>
      <c r="N322" s="241"/>
      <c r="O322" s="241"/>
    </row>
    <row r="323" spans="1:15" s="245" customFormat="1" ht="12.6" customHeight="1" x14ac:dyDescent="0.3">
      <c r="A323" s="247" t="s">
        <v>784</v>
      </c>
      <c r="B323" s="540">
        <v>2017</v>
      </c>
      <c r="C323" s="284" t="s">
        <v>941</v>
      </c>
      <c r="D323" s="285" t="s">
        <v>1068</v>
      </c>
      <c r="E323" s="285" t="s">
        <v>1991</v>
      </c>
      <c r="F323" s="286" t="s">
        <v>1992</v>
      </c>
      <c r="H323" s="226"/>
      <c r="I323" s="226"/>
      <c r="J323" s="226"/>
      <c r="K323" s="226"/>
    </row>
    <row r="324" spans="1:15" s="245" customFormat="1" ht="12.6" customHeight="1" x14ac:dyDescent="0.3">
      <c r="A324" s="246"/>
      <c r="B324" s="541">
        <v>2018</v>
      </c>
      <c r="C324" s="287" t="s">
        <v>1005</v>
      </c>
      <c r="D324" s="288" t="s">
        <v>956</v>
      </c>
      <c r="E324" s="288" t="s">
        <v>1119</v>
      </c>
      <c r="F324" s="289" t="s">
        <v>1260</v>
      </c>
      <c r="H324" s="226"/>
      <c r="I324" s="226"/>
      <c r="J324" s="226"/>
      <c r="K324" s="226"/>
    </row>
    <row r="325" spans="1:15" s="245" customFormat="1" ht="12.6" customHeight="1" x14ac:dyDescent="0.3">
      <c r="A325" s="246"/>
      <c r="B325" s="542">
        <v>2019</v>
      </c>
      <c r="C325" s="287" t="s">
        <v>1993</v>
      </c>
      <c r="D325" s="288" t="s">
        <v>1073</v>
      </c>
      <c r="E325" s="288" t="s">
        <v>1994</v>
      </c>
      <c r="F325" s="289" t="s">
        <v>1995</v>
      </c>
      <c r="H325" s="226"/>
      <c r="I325" s="226"/>
      <c r="J325" s="226"/>
      <c r="K325" s="226"/>
    </row>
    <row r="326" spans="1:15" s="245" customFormat="1" ht="12.6" customHeight="1" x14ac:dyDescent="0.3">
      <c r="A326" s="246"/>
      <c r="B326" s="543">
        <v>2020</v>
      </c>
      <c r="C326" s="287" t="s">
        <v>1996</v>
      </c>
      <c r="D326" s="288" t="s">
        <v>1046</v>
      </c>
      <c r="E326" s="288" t="s">
        <v>1997</v>
      </c>
      <c r="F326" s="289" t="s">
        <v>1998</v>
      </c>
      <c r="H326" s="226"/>
      <c r="I326" s="226"/>
      <c r="J326" s="226"/>
      <c r="K326" s="226"/>
    </row>
    <row r="327" spans="1:15" s="245" customFormat="1" ht="12.6" customHeight="1" x14ac:dyDescent="0.3">
      <c r="A327" s="246"/>
      <c r="B327" s="544">
        <v>2021</v>
      </c>
      <c r="C327" s="287" t="s">
        <v>1818</v>
      </c>
      <c r="D327" s="288" t="s">
        <v>838</v>
      </c>
      <c r="E327" s="288" t="s">
        <v>1999</v>
      </c>
      <c r="F327" s="289" t="s">
        <v>2000</v>
      </c>
      <c r="H327" s="226"/>
      <c r="I327" s="226"/>
      <c r="J327" s="226"/>
      <c r="K327" s="226"/>
    </row>
    <row r="328" spans="1:15" s="245" customFormat="1" ht="12.6" customHeight="1" x14ac:dyDescent="0.3">
      <c r="A328" s="247" t="s">
        <v>785</v>
      </c>
      <c r="B328" s="540">
        <v>2017</v>
      </c>
      <c r="C328" s="284" t="s">
        <v>965</v>
      </c>
      <c r="D328" s="285" t="s">
        <v>879</v>
      </c>
      <c r="E328" s="285" t="s">
        <v>2001</v>
      </c>
      <c r="F328" s="286" t="s">
        <v>2002</v>
      </c>
      <c r="H328" s="226"/>
      <c r="I328" s="226"/>
      <c r="J328" s="226"/>
      <c r="K328" s="226"/>
    </row>
    <row r="329" spans="1:15" s="245" customFormat="1" ht="12.6" customHeight="1" x14ac:dyDescent="0.3">
      <c r="A329" s="246"/>
      <c r="B329" s="541">
        <v>2018</v>
      </c>
      <c r="C329" s="287" t="s">
        <v>997</v>
      </c>
      <c r="D329" s="288" t="s">
        <v>1009</v>
      </c>
      <c r="E329" s="288" t="s">
        <v>2003</v>
      </c>
      <c r="F329" s="289" t="s">
        <v>992</v>
      </c>
      <c r="H329" s="226"/>
      <c r="I329" s="226"/>
      <c r="J329" s="226"/>
      <c r="K329" s="226"/>
    </row>
    <row r="330" spans="1:15" s="245" customFormat="1" ht="12.6" customHeight="1" x14ac:dyDescent="0.3">
      <c r="A330" s="246"/>
      <c r="B330" s="542">
        <v>2019</v>
      </c>
      <c r="C330" s="287" t="s">
        <v>2004</v>
      </c>
      <c r="D330" s="288" t="s">
        <v>2005</v>
      </c>
      <c r="E330" s="288" t="s">
        <v>2006</v>
      </c>
      <c r="F330" s="289" t="s">
        <v>2007</v>
      </c>
      <c r="H330" s="226"/>
      <c r="I330" s="226"/>
      <c r="J330" s="226"/>
      <c r="K330" s="226"/>
    </row>
    <row r="331" spans="1:15" s="245" customFormat="1" ht="12.6" customHeight="1" x14ac:dyDescent="0.3">
      <c r="A331" s="246"/>
      <c r="B331" s="543">
        <v>2020</v>
      </c>
      <c r="C331" s="287" t="s">
        <v>2008</v>
      </c>
      <c r="D331" s="288" t="s">
        <v>944</v>
      </c>
      <c r="E331" s="288" t="s">
        <v>2009</v>
      </c>
      <c r="F331" s="289" t="s">
        <v>2010</v>
      </c>
      <c r="H331" s="226"/>
      <c r="I331" s="226"/>
      <c r="J331" s="226"/>
      <c r="K331" s="226"/>
    </row>
    <row r="332" spans="1:15" s="245" customFormat="1" ht="12.6" customHeight="1" x14ac:dyDescent="0.3">
      <c r="A332" s="246"/>
      <c r="B332" s="544">
        <v>2021</v>
      </c>
      <c r="C332" s="287" t="s">
        <v>2011</v>
      </c>
      <c r="D332" s="288" t="s">
        <v>1047</v>
      </c>
      <c r="E332" s="288" t="s">
        <v>2012</v>
      </c>
      <c r="F332" s="289" t="s">
        <v>2013</v>
      </c>
      <c r="H332" s="226"/>
      <c r="I332" s="226"/>
      <c r="J332" s="226"/>
      <c r="K332" s="226"/>
    </row>
    <row r="333" spans="1:15" s="245" customFormat="1" ht="12.6" customHeight="1" x14ac:dyDescent="0.3">
      <c r="A333" s="247" t="s">
        <v>786</v>
      </c>
      <c r="B333" s="540">
        <v>2017</v>
      </c>
      <c r="C333" s="284" t="s">
        <v>948</v>
      </c>
      <c r="D333" s="285" t="s">
        <v>855</v>
      </c>
      <c r="E333" s="285" t="s">
        <v>1095</v>
      </c>
      <c r="F333" s="286" t="s">
        <v>2014</v>
      </c>
      <c r="H333" s="226"/>
      <c r="I333" s="226"/>
      <c r="J333" s="226"/>
      <c r="K333" s="226"/>
    </row>
    <row r="334" spans="1:15" s="245" customFormat="1" ht="12.6" customHeight="1" x14ac:dyDescent="0.3">
      <c r="A334" s="246"/>
      <c r="B334" s="541">
        <v>2018</v>
      </c>
      <c r="C334" s="287" t="s">
        <v>1006</v>
      </c>
      <c r="D334" s="288" t="s">
        <v>818</v>
      </c>
      <c r="E334" s="288" t="s">
        <v>955</v>
      </c>
      <c r="F334" s="289" t="s">
        <v>2015</v>
      </c>
      <c r="H334" s="226"/>
      <c r="I334" s="226"/>
      <c r="J334" s="226"/>
      <c r="K334" s="226"/>
    </row>
    <row r="335" spans="1:15" s="245" customFormat="1" ht="12.6" customHeight="1" x14ac:dyDescent="0.3">
      <c r="A335" s="246"/>
      <c r="B335" s="542">
        <v>2019</v>
      </c>
      <c r="C335" s="287" t="s">
        <v>2016</v>
      </c>
      <c r="D335" s="288" t="s">
        <v>1037</v>
      </c>
      <c r="E335" s="288" t="s">
        <v>2017</v>
      </c>
      <c r="F335" s="289" t="s">
        <v>2018</v>
      </c>
      <c r="H335" s="226"/>
      <c r="I335" s="226"/>
      <c r="J335" s="226"/>
      <c r="K335" s="226"/>
    </row>
    <row r="336" spans="1:15" s="245" customFormat="1" ht="12.6" customHeight="1" x14ac:dyDescent="0.3">
      <c r="A336" s="246"/>
      <c r="B336" s="543">
        <v>2020</v>
      </c>
      <c r="C336" s="287" t="s">
        <v>2019</v>
      </c>
      <c r="D336" s="288" t="s">
        <v>995</v>
      </c>
      <c r="E336" s="288" t="s">
        <v>2020</v>
      </c>
      <c r="F336" s="289" t="s">
        <v>2021</v>
      </c>
      <c r="H336" s="226"/>
      <c r="I336" s="226"/>
      <c r="J336" s="226"/>
      <c r="K336" s="226"/>
    </row>
    <row r="337" spans="1:11" s="245" customFormat="1" ht="12.6" customHeight="1" x14ac:dyDescent="0.3">
      <c r="A337" s="246"/>
      <c r="B337" s="544">
        <v>2021</v>
      </c>
      <c r="C337" s="287" t="s">
        <v>2022</v>
      </c>
      <c r="D337" s="288" t="s">
        <v>1466</v>
      </c>
      <c r="E337" s="288" t="s">
        <v>2023</v>
      </c>
      <c r="F337" s="289" t="s">
        <v>2024</v>
      </c>
      <c r="H337" s="226"/>
      <c r="I337" s="226"/>
      <c r="J337" s="226"/>
      <c r="K337" s="226"/>
    </row>
    <row r="338" spans="1:11" s="245" customFormat="1" ht="12.6" customHeight="1" x14ac:dyDescent="0.3">
      <c r="A338" s="247" t="s">
        <v>787</v>
      </c>
      <c r="B338" s="540">
        <v>2017</v>
      </c>
      <c r="C338" s="284" t="s">
        <v>909</v>
      </c>
      <c r="D338" s="285" t="s">
        <v>844</v>
      </c>
      <c r="E338" s="285" t="s">
        <v>1057</v>
      </c>
      <c r="F338" s="286" t="s">
        <v>1056</v>
      </c>
      <c r="H338" s="226"/>
      <c r="I338" s="226"/>
      <c r="J338" s="226"/>
      <c r="K338" s="226"/>
    </row>
    <row r="339" spans="1:11" s="245" customFormat="1" ht="12.6" customHeight="1" x14ac:dyDescent="0.3">
      <c r="A339" s="246"/>
      <c r="B339" s="541">
        <v>2018</v>
      </c>
      <c r="C339" s="287" t="s">
        <v>867</v>
      </c>
      <c r="D339" s="288" t="s">
        <v>919</v>
      </c>
      <c r="E339" s="288" t="s">
        <v>925</v>
      </c>
      <c r="F339" s="289" t="s">
        <v>930</v>
      </c>
      <c r="H339" s="226"/>
      <c r="I339" s="226"/>
      <c r="J339" s="226"/>
      <c r="K339" s="226"/>
    </row>
    <row r="340" spans="1:11" s="245" customFormat="1" ht="12.6" customHeight="1" x14ac:dyDescent="0.3">
      <c r="A340" s="246"/>
      <c r="B340" s="542">
        <v>2019</v>
      </c>
      <c r="C340" s="287" t="s">
        <v>2025</v>
      </c>
      <c r="D340" s="288" t="s">
        <v>907</v>
      </c>
      <c r="E340" s="288" t="s">
        <v>2026</v>
      </c>
      <c r="F340" s="289" t="s">
        <v>2027</v>
      </c>
      <c r="H340" s="226"/>
      <c r="I340" s="226"/>
      <c r="J340" s="226"/>
      <c r="K340" s="226"/>
    </row>
    <row r="341" spans="1:11" s="245" customFormat="1" ht="12.6" customHeight="1" x14ac:dyDescent="0.3">
      <c r="A341" s="246"/>
      <c r="B341" s="543">
        <v>2020</v>
      </c>
      <c r="C341" s="287" t="s">
        <v>2028</v>
      </c>
      <c r="D341" s="288" t="s">
        <v>971</v>
      </c>
      <c r="E341" s="288" t="s">
        <v>2029</v>
      </c>
      <c r="F341" s="289" t="s">
        <v>2030</v>
      </c>
      <c r="H341" s="226"/>
      <c r="I341" s="226"/>
      <c r="J341" s="226"/>
      <c r="K341" s="226"/>
    </row>
    <row r="342" spans="1:11" s="245" customFormat="1" ht="12.6" customHeight="1" x14ac:dyDescent="0.3">
      <c r="A342" s="246"/>
      <c r="B342" s="544">
        <v>2021</v>
      </c>
      <c r="C342" s="287" t="s">
        <v>2031</v>
      </c>
      <c r="D342" s="288" t="s">
        <v>937</v>
      </c>
      <c r="E342" s="288" t="s">
        <v>2032</v>
      </c>
      <c r="F342" s="289" t="s">
        <v>2033</v>
      </c>
      <c r="H342" s="226"/>
      <c r="I342" s="226"/>
      <c r="J342" s="226"/>
      <c r="K342" s="226"/>
    </row>
    <row r="343" spans="1:11" s="245" customFormat="1" ht="12.6" customHeight="1" x14ac:dyDescent="0.3">
      <c r="A343" s="247" t="s">
        <v>788</v>
      </c>
      <c r="B343" s="540">
        <v>2017</v>
      </c>
      <c r="C343" s="284" t="s">
        <v>1048</v>
      </c>
      <c r="D343" s="285" t="s">
        <v>1052</v>
      </c>
      <c r="E343" s="285" t="s">
        <v>971</v>
      </c>
      <c r="F343" s="286" t="s">
        <v>1139</v>
      </c>
      <c r="H343" s="226"/>
      <c r="I343" s="226"/>
      <c r="J343" s="226"/>
      <c r="K343" s="226"/>
    </row>
    <row r="344" spans="1:11" s="245" customFormat="1" ht="12.6" customHeight="1" x14ac:dyDescent="0.3">
      <c r="A344" s="246"/>
      <c r="B344" s="541">
        <v>2018</v>
      </c>
      <c r="C344" s="287" t="s">
        <v>1006</v>
      </c>
      <c r="D344" s="288" t="s">
        <v>1052</v>
      </c>
      <c r="E344" s="288" t="s">
        <v>2034</v>
      </c>
      <c r="F344" s="289" t="s">
        <v>975</v>
      </c>
      <c r="H344" s="226"/>
      <c r="I344" s="226"/>
      <c r="J344" s="226"/>
      <c r="K344" s="226"/>
    </row>
    <row r="345" spans="1:11" s="245" customFormat="1" ht="12.6" customHeight="1" x14ac:dyDescent="0.3">
      <c r="A345" s="246"/>
      <c r="B345" s="542">
        <v>2019</v>
      </c>
      <c r="C345" s="287" t="s">
        <v>2035</v>
      </c>
      <c r="D345" s="288" t="s">
        <v>958</v>
      </c>
      <c r="E345" s="288" t="s">
        <v>1972</v>
      </c>
      <c r="F345" s="289" t="s">
        <v>2036</v>
      </c>
      <c r="H345" s="226"/>
      <c r="I345" s="226"/>
      <c r="J345" s="226"/>
      <c r="K345" s="226"/>
    </row>
    <row r="346" spans="1:11" s="245" customFormat="1" ht="12.6" customHeight="1" x14ac:dyDescent="0.3">
      <c r="A346" s="246"/>
      <c r="B346" s="543">
        <v>2020</v>
      </c>
      <c r="C346" s="287" t="s">
        <v>2037</v>
      </c>
      <c r="D346" s="288" t="s">
        <v>925</v>
      </c>
      <c r="E346" s="288" t="s">
        <v>2038</v>
      </c>
      <c r="F346" s="289" t="s">
        <v>2039</v>
      </c>
      <c r="H346" s="226"/>
      <c r="I346" s="226"/>
      <c r="J346" s="226"/>
      <c r="K346" s="226"/>
    </row>
    <row r="347" spans="1:11" s="245" customFormat="1" ht="12.6" customHeight="1" x14ac:dyDescent="0.3">
      <c r="A347" s="246"/>
      <c r="B347" s="544">
        <v>2021</v>
      </c>
      <c r="C347" s="287" t="s">
        <v>2040</v>
      </c>
      <c r="D347" s="288" t="s">
        <v>911</v>
      </c>
      <c r="E347" s="288" t="s">
        <v>2041</v>
      </c>
      <c r="F347" s="289" t="s">
        <v>2042</v>
      </c>
      <c r="H347" s="226"/>
      <c r="I347" s="226"/>
      <c r="J347" s="226"/>
      <c r="K347" s="226"/>
    </row>
    <row r="348" spans="1:11" s="245" customFormat="1" ht="12.6" customHeight="1" x14ac:dyDescent="0.3">
      <c r="A348" s="247" t="s">
        <v>789</v>
      </c>
      <c r="B348" s="540">
        <v>2017</v>
      </c>
      <c r="C348" s="284" t="s">
        <v>1359</v>
      </c>
      <c r="D348" s="285" t="s">
        <v>939</v>
      </c>
      <c r="E348" s="285" t="s">
        <v>2043</v>
      </c>
      <c r="F348" s="286" t="s">
        <v>2044</v>
      </c>
      <c r="H348" s="226"/>
      <c r="I348" s="226"/>
      <c r="J348" s="226"/>
      <c r="K348" s="226"/>
    </row>
    <row r="349" spans="1:11" s="245" customFormat="1" ht="12.6" customHeight="1" x14ac:dyDescent="0.3">
      <c r="A349" s="246"/>
      <c r="B349" s="541">
        <v>2018</v>
      </c>
      <c r="C349" s="287" t="s">
        <v>824</v>
      </c>
      <c r="D349" s="288" t="s">
        <v>939</v>
      </c>
      <c r="E349" s="288" t="s">
        <v>2045</v>
      </c>
      <c r="F349" s="289" t="s">
        <v>2046</v>
      </c>
      <c r="H349" s="226"/>
      <c r="I349" s="226"/>
      <c r="J349" s="226"/>
      <c r="K349" s="226"/>
    </row>
    <row r="350" spans="1:11" s="245" customFormat="1" ht="12.6" customHeight="1" x14ac:dyDescent="0.3">
      <c r="A350" s="246"/>
      <c r="B350" s="542">
        <v>2019</v>
      </c>
      <c r="C350" s="287" t="s">
        <v>2047</v>
      </c>
      <c r="D350" s="288" t="s">
        <v>982</v>
      </c>
      <c r="E350" s="288" t="s">
        <v>2048</v>
      </c>
      <c r="F350" s="289" t="s">
        <v>2049</v>
      </c>
      <c r="H350" s="226"/>
      <c r="I350" s="226"/>
      <c r="J350" s="226"/>
      <c r="K350" s="226"/>
    </row>
    <row r="351" spans="1:11" s="245" customFormat="1" ht="12.6" customHeight="1" x14ac:dyDescent="0.3">
      <c r="A351" s="246"/>
      <c r="B351" s="543">
        <v>2020</v>
      </c>
      <c r="C351" s="287" t="s">
        <v>2050</v>
      </c>
      <c r="D351" s="288" t="s">
        <v>950</v>
      </c>
      <c r="E351" s="288" t="s">
        <v>2051</v>
      </c>
      <c r="F351" s="289" t="s">
        <v>2052</v>
      </c>
      <c r="H351" s="226"/>
      <c r="I351" s="226"/>
      <c r="J351" s="226"/>
      <c r="K351" s="226"/>
    </row>
    <row r="352" spans="1:11" s="245" customFormat="1" ht="12.6" customHeight="1" x14ac:dyDescent="0.3">
      <c r="A352" s="246"/>
      <c r="B352" s="544">
        <v>2021</v>
      </c>
      <c r="C352" s="287" t="s">
        <v>2053</v>
      </c>
      <c r="D352" s="288" t="s">
        <v>982</v>
      </c>
      <c r="E352" s="288" t="s">
        <v>2054</v>
      </c>
      <c r="F352" s="289" t="s">
        <v>2055</v>
      </c>
      <c r="H352" s="226"/>
      <c r="I352" s="226"/>
      <c r="J352" s="226"/>
      <c r="K352" s="226"/>
    </row>
    <row r="353" spans="1:11" s="245" customFormat="1" ht="12.6" customHeight="1" x14ac:dyDescent="0.3">
      <c r="A353" s="247" t="s">
        <v>790</v>
      </c>
      <c r="B353" s="540">
        <v>2017</v>
      </c>
      <c r="C353" s="284" t="s">
        <v>902</v>
      </c>
      <c r="D353" s="285" t="s">
        <v>915</v>
      </c>
      <c r="E353" s="285" t="s">
        <v>2056</v>
      </c>
      <c r="F353" s="286" t="s">
        <v>2057</v>
      </c>
      <c r="H353" s="226"/>
      <c r="I353" s="226"/>
      <c r="J353" s="226"/>
      <c r="K353" s="226"/>
    </row>
    <row r="354" spans="1:11" s="245" customFormat="1" ht="12.6" customHeight="1" x14ac:dyDescent="0.3">
      <c r="A354" s="246"/>
      <c r="B354" s="541">
        <v>2018</v>
      </c>
      <c r="C354" s="287" t="s">
        <v>841</v>
      </c>
      <c r="D354" s="288" t="s">
        <v>969</v>
      </c>
      <c r="E354" s="288" t="s">
        <v>2058</v>
      </c>
      <c r="F354" s="289" t="s">
        <v>1002</v>
      </c>
      <c r="H354" s="226"/>
      <c r="I354" s="226"/>
      <c r="J354" s="226"/>
      <c r="K354" s="226"/>
    </row>
    <row r="355" spans="1:11" s="245" customFormat="1" ht="12.6" customHeight="1" x14ac:dyDescent="0.3">
      <c r="A355" s="246"/>
      <c r="B355" s="542">
        <v>2019</v>
      </c>
      <c r="C355" s="287" t="s">
        <v>2059</v>
      </c>
      <c r="D355" s="288" t="s">
        <v>2060</v>
      </c>
      <c r="E355" s="288" t="s">
        <v>2061</v>
      </c>
      <c r="F355" s="289" t="s">
        <v>2062</v>
      </c>
      <c r="H355" s="226"/>
      <c r="I355" s="226"/>
      <c r="J355" s="226"/>
      <c r="K355" s="226"/>
    </row>
    <row r="356" spans="1:11" s="245" customFormat="1" ht="12.6" customHeight="1" x14ac:dyDescent="0.3">
      <c r="A356" s="246"/>
      <c r="B356" s="543">
        <v>2020</v>
      </c>
      <c r="C356" s="287" t="s">
        <v>2063</v>
      </c>
      <c r="D356" s="288" t="s">
        <v>835</v>
      </c>
      <c r="E356" s="288" t="s">
        <v>2064</v>
      </c>
      <c r="F356" s="289" t="s">
        <v>2065</v>
      </c>
      <c r="H356" s="226"/>
      <c r="I356" s="226"/>
      <c r="J356" s="226"/>
      <c r="K356" s="226"/>
    </row>
    <row r="357" spans="1:11" s="245" customFormat="1" ht="12.6" customHeight="1" x14ac:dyDescent="0.3">
      <c r="A357" s="246"/>
      <c r="B357" s="544">
        <v>2021</v>
      </c>
      <c r="C357" s="287" t="s">
        <v>2066</v>
      </c>
      <c r="D357" s="288" t="s">
        <v>1375</v>
      </c>
      <c r="E357" s="288" t="s">
        <v>2067</v>
      </c>
      <c r="F357" s="289" t="s">
        <v>2068</v>
      </c>
      <c r="H357" s="226"/>
      <c r="I357" s="226"/>
      <c r="J357" s="226"/>
      <c r="K357" s="226"/>
    </row>
    <row r="358" spans="1:11" s="245" customFormat="1" ht="12.6" customHeight="1" x14ac:dyDescent="0.3">
      <c r="A358" s="247" t="s">
        <v>791</v>
      </c>
      <c r="B358" s="540">
        <v>2017</v>
      </c>
      <c r="C358" s="284" t="s">
        <v>851</v>
      </c>
      <c r="D358" s="285" t="s">
        <v>1052</v>
      </c>
      <c r="E358" s="285" t="s">
        <v>1040</v>
      </c>
      <c r="F358" s="286" t="s">
        <v>971</v>
      </c>
      <c r="H358" s="226"/>
      <c r="I358" s="226"/>
      <c r="J358" s="226"/>
      <c r="K358" s="226"/>
    </row>
    <row r="359" spans="1:11" s="245" customFormat="1" ht="12.6" customHeight="1" x14ac:dyDescent="0.3">
      <c r="A359" s="246"/>
      <c r="B359" s="541">
        <v>2018</v>
      </c>
      <c r="C359" s="287" t="s">
        <v>962</v>
      </c>
      <c r="D359" s="288" t="s">
        <v>1090</v>
      </c>
      <c r="E359" s="288" t="s">
        <v>999</v>
      </c>
      <c r="F359" s="289" t="s">
        <v>937</v>
      </c>
      <c r="H359" s="226"/>
      <c r="I359" s="226"/>
      <c r="J359" s="226"/>
      <c r="K359" s="226"/>
    </row>
    <row r="360" spans="1:11" s="245" customFormat="1" ht="12.6" customHeight="1" x14ac:dyDescent="0.3">
      <c r="A360" s="246"/>
      <c r="B360" s="542">
        <v>2019</v>
      </c>
      <c r="C360" s="287" t="s">
        <v>1212</v>
      </c>
      <c r="D360" s="288" t="s">
        <v>893</v>
      </c>
      <c r="E360" s="288" t="s">
        <v>2069</v>
      </c>
      <c r="F360" s="289" t="s">
        <v>2070</v>
      </c>
      <c r="H360" s="226"/>
      <c r="I360" s="226"/>
      <c r="J360" s="226"/>
      <c r="K360" s="226"/>
    </row>
    <row r="361" spans="1:11" s="245" customFormat="1" ht="12.6" customHeight="1" x14ac:dyDescent="0.3">
      <c r="A361" s="246"/>
      <c r="B361" s="543">
        <v>2020</v>
      </c>
      <c r="C361" s="287" t="s">
        <v>2071</v>
      </c>
      <c r="D361" s="288" t="s">
        <v>864</v>
      </c>
      <c r="E361" s="288" t="s">
        <v>2072</v>
      </c>
      <c r="F361" s="289" t="s">
        <v>2073</v>
      </c>
      <c r="H361" s="226"/>
      <c r="I361" s="226"/>
      <c r="J361" s="226"/>
      <c r="K361" s="226"/>
    </row>
    <row r="362" spans="1:11" s="245" customFormat="1" ht="12.6" customHeight="1" x14ac:dyDescent="0.3">
      <c r="A362" s="246"/>
      <c r="B362" s="544">
        <v>2021</v>
      </c>
      <c r="C362" s="287" t="s">
        <v>2074</v>
      </c>
      <c r="D362" s="288" t="s">
        <v>897</v>
      </c>
      <c r="E362" s="288" t="s">
        <v>2075</v>
      </c>
      <c r="F362" s="289" t="s">
        <v>2076</v>
      </c>
      <c r="H362" s="226"/>
      <c r="I362" s="226"/>
      <c r="J362" s="226"/>
      <c r="K362" s="226"/>
    </row>
    <row r="363" spans="1:11" s="245" customFormat="1" ht="12.6" customHeight="1" x14ac:dyDescent="0.3">
      <c r="A363" s="247" t="s">
        <v>792</v>
      </c>
      <c r="B363" s="540">
        <v>2017</v>
      </c>
      <c r="C363" s="284" t="s">
        <v>983</v>
      </c>
      <c r="D363" s="285" t="s">
        <v>1070</v>
      </c>
      <c r="E363" s="285" t="s">
        <v>903</v>
      </c>
      <c r="F363" s="286" t="s">
        <v>2077</v>
      </c>
      <c r="H363" s="226"/>
      <c r="I363" s="226"/>
      <c r="J363" s="226"/>
      <c r="K363" s="226"/>
    </row>
    <row r="364" spans="1:11" s="245" customFormat="1" ht="12.6" customHeight="1" x14ac:dyDescent="0.3">
      <c r="A364" s="246"/>
      <c r="B364" s="541">
        <v>2018</v>
      </c>
      <c r="C364" s="287" t="s">
        <v>976</v>
      </c>
      <c r="D364" s="288" t="s">
        <v>1070</v>
      </c>
      <c r="E364" s="288" t="s">
        <v>2078</v>
      </c>
      <c r="F364" s="289" t="s">
        <v>2079</v>
      </c>
      <c r="H364" s="226"/>
      <c r="I364" s="226"/>
      <c r="J364" s="226"/>
      <c r="K364" s="226"/>
    </row>
    <row r="365" spans="1:11" s="245" customFormat="1" ht="12.6" customHeight="1" x14ac:dyDescent="0.3">
      <c r="A365" s="246"/>
      <c r="B365" s="542">
        <v>2019</v>
      </c>
      <c r="C365" s="287" t="s">
        <v>1922</v>
      </c>
      <c r="D365" s="288" t="s">
        <v>1886</v>
      </c>
      <c r="E365" s="288" t="s">
        <v>2080</v>
      </c>
      <c r="F365" s="289" t="s">
        <v>2081</v>
      </c>
      <c r="H365" s="226"/>
      <c r="I365" s="226"/>
      <c r="J365" s="226"/>
      <c r="K365" s="226"/>
    </row>
    <row r="366" spans="1:11" s="245" customFormat="1" ht="12.6" customHeight="1" x14ac:dyDescent="0.3">
      <c r="A366" s="246"/>
      <c r="B366" s="543">
        <v>2020</v>
      </c>
      <c r="C366" s="287" t="s">
        <v>2082</v>
      </c>
      <c r="D366" s="288" t="s">
        <v>1013</v>
      </c>
      <c r="E366" s="288" t="s">
        <v>2083</v>
      </c>
      <c r="F366" s="289" t="s">
        <v>2084</v>
      </c>
      <c r="H366" s="226"/>
      <c r="I366" s="226"/>
      <c r="J366" s="226"/>
      <c r="K366" s="226"/>
    </row>
    <row r="367" spans="1:11" s="245" customFormat="1" ht="12.6" customHeight="1" x14ac:dyDescent="0.3">
      <c r="A367" s="246"/>
      <c r="B367" s="544">
        <v>2021</v>
      </c>
      <c r="C367" s="287" t="s">
        <v>2085</v>
      </c>
      <c r="D367" s="288" t="s">
        <v>1189</v>
      </c>
      <c r="E367" s="288" t="s">
        <v>2086</v>
      </c>
      <c r="F367" s="289" t="s">
        <v>2087</v>
      </c>
      <c r="H367" s="226"/>
      <c r="I367" s="226"/>
      <c r="J367" s="226"/>
      <c r="K367" s="226"/>
    </row>
    <row r="368" spans="1:11" s="245" customFormat="1" ht="12.6" customHeight="1" x14ac:dyDescent="0.3">
      <c r="A368" s="247" t="s">
        <v>793</v>
      </c>
      <c r="B368" s="540">
        <v>2017</v>
      </c>
      <c r="C368" s="284" t="s">
        <v>956</v>
      </c>
      <c r="D368" s="285" t="s">
        <v>1070</v>
      </c>
      <c r="E368" s="285" t="s">
        <v>1030</v>
      </c>
      <c r="F368" s="286" t="s">
        <v>1069</v>
      </c>
      <c r="H368" s="226"/>
      <c r="I368" s="226"/>
      <c r="J368" s="226"/>
      <c r="K368" s="226"/>
    </row>
    <row r="369" spans="1:11" s="245" customFormat="1" ht="12.6" customHeight="1" x14ac:dyDescent="0.3">
      <c r="A369" s="246"/>
      <c r="B369" s="541">
        <v>2018</v>
      </c>
      <c r="C369" s="287" t="s">
        <v>1068</v>
      </c>
      <c r="D369" s="288" t="s">
        <v>1070</v>
      </c>
      <c r="E369" s="288" t="s">
        <v>2088</v>
      </c>
      <c r="F369" s="289" t="s">
        <v>1055</v>
      </c>
      <c r="H369" s="226"/>
      <c r="I369" s="226"/>
      <c r="J369" s="226"/>
      <c r="K369" s="226"/>
    </row>
    <row r="370" spans="1:11" s="245" customFormat="1" ht="12.6" customHeight="1" x14ac:dyDescent="0.3">
      <c r="A370" s="246"/>
      <c r="B370" s="542">
        <v>2019</v>
      </c>
      <c r="C370" s="287" t="s">
        <v>2089</v>
      </c>
      <c r="D370" s="288" t="s">
        <v>879</v>
      </c>
      <c r="E370" s="288" t="s">
        <v>2090</v>
      </c>
      <c r="F370" s="289" t="s">
        <v>2091</v>
      </c>
      <c r="H370" s="226"/>
      <c r="I370" s="226"/>
      <c r="J370" s="226"/>
      <c r="K370" s="226"/>
    </row>
    <row r="371" spans="1:11" s="245" customFormat="1" ht="12.6" customHeight="1" x14ac:dyDescent="0.3">
      <c r="A371" s="246"/>
      <c r="B371" s="543">
        <v>2020</v>
      </c>
      <c r="C371" s="287" t="s">
        <v>1007</v>
      </c>
      <c r="D371" s="288" t="s">
        <v>836</v>
      </c>
      <c r="E371" s="288" t="s">
        <v>2092</v>
      </c>
      <c r="F371" s="289" t="s">
        <v>2093</v>
      </c>
      <c r="H371" s="226"/>
      <c r="I371" s="226"/>
      <c r="J371" s="226"/>
      <c r="K371" s="226"/>
    </row>
    <row r="372" spans="1:11" s="245" customFormat="1" ht="12.6" customHeight="1" x14ac:dyDescent="0.3">
      <c r="A372" s="246"/>
      <c r="B372" s="544">
        <v>2021</v>
      </c>
      <c r="C372" s="287" t="s">
        <v>2094</v>
      </c>
      <c r="D372" s="288" t="s">
        <v>2095</v>
      </c>
      <c r="E372" s="288" t="s">
        <v>2096</v>
      </c>
      <c r="F372" s="289" t="s">
        <v>2097</v>
      </c>
      <c r="H372" s="226"/>
      <c r="I372" s="226"/>
      <c r="J372" s="226"/>
      <c r="K372" s="226"/>
    </row>
    <row r="373" spans="1:11" s="245" customFormat="1" ht="12.6" customHeight="1" x14ac:dyDescent="0.3">
      <c r="A373" s="247" t="s">
        <v>794</v>
      </c>
      <c r="B373" s="540">
        <v>2017</v>
      </c>
      <c r="C373" s="284" t="s">
        <v>1090</v>
      </c>
      <c r="D373" s="285" t="s">
        <v>1044</v>
      </c>
      <c r="E373" s="285" t="s">
        <v>867</v>
      </c>
      <c r="F373" s="286" t="s">
        <v>939</v>
      </c>
      <c r="H373" s="226"/>
      <c r="I373" s="226"/>
      <c r="J373" s="226"/>
      <c r="K373" s="226"/>
    </row>
    <row r="374" spans="1:11" s="245" customFormat="1" ht="12.6" customHeight="1" x14ac:dyDescent="0.3">
      <c r="A374" s="246"/>
      <c r="B374" s="541">
        <v>2018</v>
      </c>
      <c r="C374" s="287" t="s">
        <v>1090</v>
      </c>
      <c r="D374" s="288" t="s">
        <v>1089</v>
      </c>
      <c r="E374" s="288" t="s">
        <v>962</v>
      </c>
      <c r="F374" s="289" t="s">
        <v>936</v>
      </c>
      <c r="H374" s="226"/>
      <c r="I374" s="226"/>
      <c r="J374" s="226"/>
      <c r="K374" s="226"/>
    </row>
    <row r="375" spans="1:11" s="245" customFormat="1" ht="12.6" customHeight="1" x14ac:dyDescent="0.3">
      <c r="A375" s="246"/>
      <c r="B375" s="542">
        <v>2019</v>
      </c>
      <c r="C375" s="287" t="s">
        <v>2098</v>
      </c>
      <c r="D375" s="288" t="s">
        <v>961</v>
      </c>
      <c r="E375" s="288" t="s">
        <v>2099</v>
      </c>
      <c r="F375" s="289" t="s">
        <v>2100</v>
      </c>
      <c r="H375" s="226"/>
      <c r="I375" s="226"/>
      <c r="J375" s="226"/>
      <c r="K375" s="226"/>
    </row>
    <row r="376" spans="1:11" s="245" customFormat="1" ht="12.6" customHeight="1" x14ac:dyDescent="0.3">
      <c r="A376" s="246"/>
      <c r="B376" s="543">
        <v>2020</v>
      </c>
      <c r="C376" s="287" t="s">
        <v>2101</v>
      </c>
      <c r="D376" s="288" t="s">
        <v>997</v>
      </c>
      <c r="E376" s="288" t="s">
        <v>2102</v>
      </c>
      <c r="F376" s="289" t="s">
        <v>1882</v>
      </c>
      <c r="H376" s="226"/>
      <c r="I376" s="226"/>
      <c r="J376" s="226"/>
      <c r="K376" s="226"/>
    </row>
    <row r="377" spans="1:11" s="245" customFormat="1" ht="12.6" customHeight="1" x14ac:dyDescent="0.3">
      <c r="A377" s="246"/>
      <c r="B377" s="544">
        <v>2021</v>
      </c>
      <c r="C377" s="287" t="s">
        <v>2103</v>
      </c>
      <c r="D377" s="288" t="s">
        <v>923</v>
      </c>
      <c r="E377" s="288" t="s">
        <v>2104</v>
      </c>
      <c r="F377" s="289" t="s">
        <v>2105</v>
      </c>
      <c r="H377" s="226"/>
      <c r="I377" s="226"/>
      <c r="J377" s="226"/>
      <c r="K377" s="226"/>
    </row>
    <row r="378" spans="1:11" s="245" customFormat="1" ht="12.6" customHeight="1" x14ac:dyDescent="0.3">
      <c r="A378" s="247" t="s">
        <v>795</v>
      </c>
      <c r="B378" s="540">
        <v>2017</v>
      </c>
      <c r="C378" s="284" t="s">
        <v>959</v>
      </c>
      <c r="D378" s="285" t="s">
        <v>865</v>
      </c>
      <c r="E378" s="285" t="s">
        <v>922</v>
      </c>
      <c r="F378" s="286" t="s">
        <v>1014</v>
      </c>
      <c r="H378" s="226"/>
      <c r="I378" s="226"/>
      <c r="J378" s="226"/>
      <c r="K378" s="226"/>
    </row>
    <row r="379" spans="1:11" s="245" customFormat="1" ht="12.6" customHeight="1" x14ac:dyDescent="0.3">
      <c r="A379" s="246"/>
      <c r="B379" s="541">
        <v>2018</v>
      </c>
      <c r="C379" s="287" t="s">
        <v>867</v>
      </c>
      <c r="D379" s="288" t="s">
        <v>881</v>
      </c>
      <c r="E379" s="288" t="s">
        <v>1057</v>
      </c>
      <c r="F379" s="289" t="s">
        <v>926</v>
      </c>
      <c r="H379" s="226"/>
      <c r="I379" s="226"/>
      <c r="J379" s="226"/>
      <c r="K379" s="226"/>
    </row>
    <row r="380" spans="1:11" s="245" customFormat="1" ht="12.6" customHeight="1" x14ac:dyDescent="0.3">
      <c r="A380" s="246"/>
      <c r="B380" s="542">
        <v>2019</v>
      </c>
      <c r="C380" s="287" t="s">
        <v>1646</v>
      </c>
      <c r="D380" s="288" t="s">
        <v>845</v>
      </c>
      <c r="E380" s="288" t="s">
        <v>2106</v>
      </c>
      <c r="F380" s="289" t="s">
        <v>2107</v>
      </c>
      <c r="H380" s="226"/>
      <c r="I380" s="226"/>
      <c r="J380" s="226"/>
      <c r="K380" s="226"/>
    </row>
    <row r="381" spans="1:11" s="245" customFormat="1" ht="12.6" customHeight="1" x14ac:dyDescent="0.3">
      <c r="A381" s="246"/>
      <c r="B381" s="543">
        <v>2020</v>
      </c>
      <c r="C381" s="287" t="s">
        <v>1648</v>
      </c>
      <c r="D381" s="288" t="s">
        <v>973</v>
      </c>
      <c r="E381" s="288" t="s">
        <v>2108</v>
      </c>
      <c r="F381" s="289" t="s">
        <v>2109</v>
      </c>
      <c r="H381" s="226"/>
      <c r="I381" s="226"/>
      <c r="J381" s="226"/>
      <c r="K381" s="226"/>
    </row>
    <row r="382" spans="1:11" s="245" customFormat="1" ht="12.6" customHeight="1" x14ac:dyDescent="0.3">
      <c r="A382" s="246"/>
      <c r="B382" s="544">
        <v>2021</v>
      </c>
      <c r="C382" s="287" t="s">
        <v>2110</v>
      </c>
      <c r="D382" s="288" t="s">
        <v>904</v>
      </c>
      <c r="E382" s="288" t="s">
        <v>2111</v>
      </c>
      <c r="F382" s="289" t="s">
        <v>2112</v>
      </c>
      <c r="H382" s="226"/>
      <c r="I382" s="226"/>
      <c r="J382" s="226"/>
      <c r="K382" s="226"/>
    </row>
    <row r="383" spans="1:11" s="245" customFormat="1" ht="12.6" customHeight="1" x14ac:dyDescent="0.3">
      <c r="A383" s="247" t="s">
        <v>796</v>
      </c>
      <c r="B383" s="540">
        <v>2017</v>
      </c>
      <c r="C383" s="284" t="s">
        <v>1333</v>
      </c>
      <c r="D383" s="285" t="s">
        <v>2113</v>
      </c>
      <c r="E383" s="285" t="s">
        <v>2114</v>
      </c>
      <c r="F383" s="286" t="s">
        <v>1405</v>
      </c>
      <c r="H383" s="226"/>
      <c r="I383" s="226"/>
      <c r="J383" s="226"/>
      <c r="K383" s="226"/>
    </row>
    <row r="384" spans="1:11" s="245" customFormat="1" ht="12.6" customHeight="1" x14ac:dyDescent="0.3">
      <c r="A384" s="246"/>
      <c r="B384" s="541">
        <v>2018</v>
      </c>
      <c r="C384" s="287" t="s">
        <v>2115</v>
      </c>
      <c r="D384" s="288" t="s">
        <v>2092</v>
      </c>
      <c r="E384" s="288" t="s">
        <v>2116</v>
      </c>
      <c r="F384" s="289" t="s">
        <v>2117</v>
      </c>
      <c r="H384" s="226"/>
      <c r="I384" s="226"/>
      <c r="J384" s="226"/>
      <c r="K384" s="226"/>
    </row>
    <row r="385" spans="1:15" s="245" customFormat="1" ht="12.6" customHeight="1" x14ac:dyDescent="0.3">
      <c r="A385" s="246"/>
      <c r="B385" s="542">
        <v>2019</v>
      </c>
      <c r="C385" s="287" t="s">
        <v>2118</v>
      </c>
      <c r="D385" s="288" t="s">
        <v>2119</v>
      </c>
      <c r="E385" s="288" t="s">
        <v>2120</v>
      </c>
      <c r="F385" s="289" t="s">
        <v>2121</v>
      </c>
      <c r="H385" s="226"/>
      <c r="I385" s="226"/>
      <c r="J385" s="226"/>
      <c r="K385" s="226"/>
    </row>
    <row r="386" spans="1:15" s="245" customFormat="1" ht="12.6" customHeight="1" x14ac:dyDescent="0.3">
      <c r="A386" s="246"/>
      <c r="B386" s="543">
        <v>2020</v>
      </c>
      <c r="C386" s="287" t="s">
        <v>2122</v>
      </c>
      <c r="D386" s="288" t="s">
        <v>2123</v>
      </c>
      <c r="E386" s="288" t="s">
        <v>2124</v>
      </c>
      <c r="F386" s="289" t="s">
        <v>2125</v>
      </c>
      <c r="H386" s="226"/>
      <c r="I386" s="226"/>
      <c r="J386" s="226"/>
      <c r="K386" s="226"/>
    </row>
    <row r="387" spans="1:15" s="245" customFormat="1" ht="12.6" customHeight="1" x14ac:dyDescent="0.3">
      <c r="A387" s="246"/>
      <c r="B387" s="544">
        <v>2021</v>
      </c>
      <c r="C387" s="287" t="s">
        <v>2126</v>
      </c>
      <c r="D387" s="288" t="s">
        <v>2127</v>
      </c>
      <c r="E387" s="288" t="s">
        <v>2128</v>
      </c>
      <c r="F387" s="289" t="s">
        <v>2129</v>
      </c>
      <c r="H387" s="226"/>
      <c r="I387" s="226"/>
      <c r="J387" s="226"/>
      <c r="K387" s="226"/>
    </row>
    <row r="388" spans="1:15" s="242" customFormat="1" ht="12.6" customHeight="1" collapsed="1" x14ac:dyDescent="0.3">
      <c r="A388" s="516" t="s">
        <v>14</v>
      </c>
      <c r="B388" s="535">
        <v>2017</v>
      </c>
      <c r="C388" s="517" t="s">
        <v>2130</v>
      </c>
      <c r="D388" s="518" t="s">
        <v>2131</v>
      </c>
      <c r="E388" s="518" t="s">
        <v>2132</v>
      </c>
      <c r="F388" s="519" t="s">
        <v>2133</v>
      </c>
      <c r="H388" s="225"/>
      <c r="I388" s="225"/>
      <c r="J388" s="225"/>
      <c r="K388" s="225"/>
      <c r="L388" s="241"/>
      <c r="M388" s="241"/>
      <c r="N388" s="241"/>
      <c r="O388" s="241"/>
    </row>
    <row r="389" spans="1:15" s="242" customFormat="1" ht="12.6" customHeight="1" x14ac:dyDescent="0.3">
      <c r="A389" s="520"/>
      <c r="B389" s="536">
        <v>2018</v>
      </c>
      <c r="C389" s="521" t="s">
        <v>2134</v>
      </c>
      <c r="D389" s="522" t="s">
        <v>2135</v>
      </c>
      <c r="E389" s="522" t="s">
        <v>2136</v>
      </c>
      <c r="F389" s="523" t="s">
        <v>2137</v>
      </c>
      <c r="H389" s="225"/>
      <c r="I389" s="225"/>
      <c r="J389" s="225"/>
      <c r="K389" s="225"/>
      <c r="L389" s="241"/>
      <c r="M389" s="241"/>
      <c r="N389" s="241"/>
      <c r="O389" s="241"/>
    </row>
    <row r="390" spans="1:15" s="242" customFormat="1" ht="12.6" customHeight="1" x14ac:dyDescent="0.3">
      <c r="A390" s="520"/>
      <c r="B390" s="537">
        <v>2019</v>
      </c>
      <c r="C390" s="521" t="s">
        <v>2138</v>
      </c>
      <c r="D390" s="522" t="s">
        <v>2139</v>
      </c>
      <c r="E390" s="522" t="s">
        <v>2140</v>
      </c>
      <c r="F390" s="523" t="s">
        <v>2141</v>
      </c>
      <c r="H390" s="225"/>
      <c r="I390" s="225"/>
      <c r="J390" s="225"/>
      <c r="K390" s="225"/>
      <c r="L390" s="241"/>
      <c r="M390" s="241"/>
      <c r="N390" s="241"/>
      <c r="O390" s="241"/>
    </row>
    <row r="391" spans="1:15" s="242" customFormat="1" ht="12.6" customHeight="1" x14ac:dyDescent="0.3">
      <c r="A391" s="520"/>
      <c r="B391" s="538">
        <v>2020</v>
      </c>
      <c r="C391" s="521" t="s">
        <v>2142</v>
      </c>
      <c r="D391" s="522" t="s">
        <v>2143</v>
      </c>
      <c r="E391" s="522" t="s">
        <v>2144</v>
      </c>
      <c r="F391" s="523" t="s">
        <v>2145</v>
      </c>
      <c r="H391" s="225"/>
      <c r="I391" s="225"/>
      <c r="J391" s="225"/>
      <c r="K391" s="225"/>
      <c r="L391" s="241"/>
      <c r="M391" s="241"/>
      <c r="N391" s="241"/>
      <c r="O391" s="241"/>
    </row>
    <row r="392" spans="1:15" s="242" customFormat="1" ht="12.6" customHeight="1" x14ac:dyDescent="0.3">
      <c r="A392" s="520"/>
      <c r="B392" s="539">
        <v>2021</v>
      </c>
      <c r="C392" s="521" t="s">
        <v>2146</v>
      </c>
      <c r="D392" s="522" t="s">
        <v>2147</v>
      </c>
      <c r="E392" s="522" t="s">
        <v>2148</v>
      </c>
      <c r="F392" s="523" t="s">
        <v>2149</v>
      </c>
      <c r="H392" s="225"/>
      <c r="I392" s="225"/>
      <c r="J392" s="225"/>
      <c r="K392" s="225"/>
      <c r="L392" s="241"/>
      <c r="M392" s="241"/>
      <c r="N392" s="241"/>
      <c r="O392" s="241"/>
    </row>
    <row r="393" spans="1:15" s="242" customFormat="1" ht="12.6" customHeight="1" x14ac:dyDescent="0.3">
      <c r="A393" s="249" t="s">
        <v>797</v>
      </c>
      <c r="B393" s="546">
        <v>2017</v>
      </c>
      <c r="C393" s="278" t="s">
        <v>853</v>
      </c>
      <c r="D393" s="279" t="s">
        <v>967</v>
      </c>
      <c r="E393" s="279" t="s">
        <v>1041</v>
      </c>
      <c r="F393" s="280" t="s">
        <v>988</v>
      </c>
      <c r="H393" s="225"/>
      <c r="I393" s="225"/>
      <c r="J393" s="225"/>
      <c r="K393" s="225"/>
      <c r="L393" s="241"/>
      <c r="M393" s="241"/>
      <c r="N393" s="241"/>
      <c r="O393" s="241"/>
    </row>
    <row r="394" spans="1:15" s="242" customFormat="1" ht="12.6" customHeight="1" x14ac:dyDescent="0.3">
      <c r="A394" s="243"/>
      <c r="B394" s="547">
        <v>2018</v>
      </c>
      <c r="C394" s="281" t="s">
        <v>1011</v>
      </c>
      <c r="D394" s="282" t="s">
        <v>967</v>
      </c>
      <c r="E394" s="282" t="s">
        <v>945</v>
      </c>
      <c r="F394" s="283" t="s">
        <v>979</v>
      </c>
      <c r="H394" s="225"/>
      <c r="I394" s="225"/>
      <c r="J394" s="225"/>
      <c r="K394" s="225"/>
      <c r="L394" s="241"/>
      <c r="M394" s="241"/>
      <c r="N394" s="241"/>
      <c r="O394" s="241"/>
    </row>
    <row r="395" spans="1:15" s="242" customFormat="1" ht="12.6" customHeight="1" x14ac:dyDescent="0.3">
      <c r="A395" s="243"/>
      <c r="B395" s="548">
        <v>2019</v>
      </c>
      <c r="C395" s="281" t="s">
        <v>2150</v>
      </c>
      <c r="D395" s="282" t="s">
        <v>1016</v>
      </c>
      <c r="E395" s="282" t="s">
        <v>2151</v>
      </c>
      <c r="F395" s="283" t="s">
        <v>2152</v>
      </c>
      <c r="H395" s="225"/>
      <c r="I395" s="225"/>
      <c r="J395" s="225"/>
      <c r="K395" s="225"/>
      <c r="L395" s="241"/>
      <c r="M395" s="241"/>
      <c r="N395" s="241"/>
      <c r="O395" s="241"/>
    </row>
    <row r="396" spans="1:15" s="242" customFormat="1" ht="12.6" customHeight="1" x14ac:dyDescent="0.3">
      <c r="A396" s="243"/>
      <c r="B396" s="549">
        <v>2020</v>
      </c>
      <c r="C396" s="281" t="s">
        <v>2153</v>
      </c>
      <c r="D396" s="282" t="s">
        <v>1067</v>
      </c>
      <c r="E396" s="282" t="s">
        <v>2154</v>
      </c>
      <c r="F396" s="283" t="s">
        <v>2155</v>
      </c>
      <c r="H396" s="225"/>
      <c r="I396" s="225"/>
      <c r="J396" s="225"/>
      <c r="K396" s="225"/>
      <c r="L396" s="241"/>
      <c r="M396" s="241"/>
      <c r="N396" s="241"/>
      <c r="O396" s="241"/>
    </row>
    <row r="397" spans="1:15" s="242" customFormat="1" ht="12.6" customHeight="1" x14ac:dyDescent="0.3">
      <c r="A397" s="243"/>
      <c r="B397" s="550">
        <v>2021</v>
      </c>
      <c r="C397" s="281" t="s">
        <v>2156</v>
      </c>
      <c r="D397" s="282" t="s">
        <v>822</v>
      </c>
      <c r="E397" s="282" t="s">
        <v>2157</v>
      </c>
      <c r="F397" s="283" t="s">
        <v>2158</v>
      </c>
      <c r="H397" s="225"/>
      <c r="I397" s="225"/>
      <c r="J397" s="225"/>
      <c r="K397" s="225"/>
      <c r="L397" s="241"/>
      <c r="M397" s="241"/>
      <c r="N397" s="241"/>
      <c r="O397" s="241"/>
    </row>
    <row r="398" spans="1:15" s="242" customFormat="1" ht="12.6" customHeight="1" x14ac:dyDescent="0.3">
      <c r="A398" s="249" t="s">
        <v>1081</v>
      </c>
      <c r="B398" s="546">
        <v>2017</v>
      </c>
      <c r="C398" s="278" t="s">
        <v>2159</v>
      </c>
      <c r="D398" s="279" t="s">
        <v>2160</v>
      </c>
      <c r="E398" s="279" t="s">
        <v>2161</v>
      </c>
      <c r="F398" s="280" t="s">
        <v>2162</v>
      </c>
      <c r="H398" s="225"/>
      <c r="I398" s="225"/>
      <c r="J398" s="225"/>
      <c r="K398" s="225"/>
      <c r="L398" s="241"/>
      <c r="M398" s="241"/>
      <c r="N398" s="241"/>
      <c r="O398" s="241"/>
    </row>
    <row r="399" spans="1:15" s="242" customFormat="1" ht="12.6" customHeight="1" x14ac:dyDescent="0.3">
      <c r="A399" s="243"/>
      <c r="B399" s="547">
        <v>2018</v>
      </c>
      <c r="C399" s="281" t="s">
        <v>2163</v>
      </c>
      <c r="D399" s="282" t="s">
        <v>2164</v>
      </c>
      <c r="E399" s="282" t="s">
        <v>2165</v>
      </c>
      <c r="F399" s="283" t="s">
        <v>2166</v>
      </c>
      <c r="H399" s="225"/>
      <c r="I399" s="225"/>
      <c r="J399" s="225"/>
      <c r="K399" s="225"/>
      <c r="L399" s="241"/>
      <c r="M399" s="241"/>
      <c r="N399" s="241"/>
      <c r="O399" s="241"/>
    </row>
    <row r="400" spans="1:15" s="242" customFormat="1" ht="12.6" customHeight="1" x14ac:dyDescent="0.3">
      <c r="A400" s="243"/>
      <c r="B400" s="548">
        <v>2019</v>
      </c>
      <c r="C400" s="281" t="s">
        <v>2167</v>
      </c>
      <c r="D400" s="282" t="s">
        <v>2168</v>
      </c>
      <c r="E400" s="282" t="s">
        <v>2169</v>
      </c>
      <c r="F400" s="283" t="s">
        <v>2170</v>
      </c>
      <c r="H400" s="225"/>
      <c r="I400" s="225"/>
      <c r="J400" s="225"/>
      <c r="K400" s="225"/>
      <c r="L400" s="241"/>
      <c r="M400" s="241"/>
      <c r="N400" s="241"/>
      <c r="O400" s="241"/>
    </row>
    <row r="401" spans="1:15" s="242" customFormat="1" ht="12.6" customHeight="1" x14ac:dyDescent="0.3">
      <c r="A401" s="243"/>
      <c r="B401" s="549">
        <v>2020</v>
      </c>
      <c r="C401" s="281" t="s">
        <v>2171</v>
      </c>
      <c r="D401" s="282" t="s">
        <v>2172</v>
      </c>
      <c r="E401" s="282" t="s">
        <v>2173</v>
      </c>
      <c r="F401" s="283" t="s">
        <v>2174</v>
      </c>
      <c r="H401" s="225"/>
      <c r="I401" s="225"/>
      <c r="J401" s="225"/>
      <c r="K401" s="225"/>
      <c r="L401" s="241"/>
      <c r="M401" s="241"/>
      <c r="N401" s="241"/>
      <c r="O401" s="241"/>
    </row>
    <row r="402" spans="1:15" s="242" customFormat="1" ht="12.6" customHeight="1" x14ac:dyDescent="0.3">
      <c r="A402" s="243"/>
      <c r="B402" s="550">
        <v>2021</v>
      </c>
      <c r="C402" s="281" t="s">
        <v>2175</v>
      </c>
      <c r="D402" s="282" t="s">
        <v>2176</v>
      </c>
      <c r="E402" s="282" t="s">
        <v>2177</v>
      </c>
      <c r="F402" s="283" t="s">
        <v>2178</v>
      </c>
      <c r="H402" s="225"/>
      <c r="I402" s="225"/>
      <c r="J402" s="225"/>
      <c r="K402" s="225"/>
      <c r="L402" s="241"/>
      <c r="M402" s="241"/>
      <c r="N402" s="241"/>
      <c r="O402" s="241"/>
    </row>
    <row r="403" spans="1:15" s="242" customFormat="1" ht="12.6" customHeight="1" x14ac:dyDescent="0.3">
      <c r="A403" s="249" t="s">
        <v>1082</v>
      </c>
      <c r="B403" s="546">
        <v>2017</v>
      </c>
      <c r="C403" s="278" t="s">
        <v>2179</v>
      </c>
      <c r="D403" s="279" t="s">
        <v>888</v>
      </c>
      <c r="E403" s="279" t="s">
        <v>2180</v>
      </c>
      <c r="F403" s="280" t="s">
        <v>2181</v>
      </c>
      <c r="H403" s="225"/>
      <c r="I403" s="225"/>
      <c r="J403" s="225"/>
      <c r="K403" s="225"/>
      <c r="L403" s="241"/>
      <c r="M403" s="241"/>
      <c r="N403" s="241"/>
      <c r="O403" s="241"/>
    </row>
    <row r="404" spans="1:15" s="242" customFormat="1" ht="12.6" customHeight="1" x14ac:dyDescent="0.3">
      <c r="A404" s="243"/>
      <c r="B404" s="547">
        <v>2018</v>
      </c>
      <c r="C404" s="281" t="s">
        <v>2182</v>
      </c>
      <c r="D404" s="282" t="s">
        <v>895</v>
      </c>
      <c r="E404" s="282" t="s">
        <v>2183</v>
      </c>
      <c r="F404" s="283" t="s">
        <v>1350</v>
      </c>
      <c r="H404" s="225"/>
      <c r="I404" s="225"/>
      <c r="J404" s="225"/>
      <c r="K404" s="225"/>
      <c r="L404" s="241"/>
      <c r="M404" s="241"/>
      <c r="N404" s="241"/>
      <c r="O404" s="241"/>
    </row>
    <row r="405" spans="1:15" s="242" customFormat="1" ht="12.6" customHeight="1" x14ac:dyDescent="0.3">
      <c r="A405" s="243"/>
      <c r="B405" s="548">
        <v>2019</v>
      </c>
      <c r="C405" s="281" t="s">
        <v>2184</v>
      </c>
      <c r="D405" s="282" t="s">
        <v>2185</v>
      </c>
      <c r="E405" s="282" t="s">
        <v>2186</v>
      </c>
      <c r="F405" s="283" t="s">
        <v>2187</v>
      </c>
      <c r="H405" s="225"/>
      <c r="I405" s="225"/>
      <c r="J405" s="225"/>
      <c r="K405" s="225"/>
      <c r="L405" s="241"/>
      <c r="M405" s="241"/>
      <c r="N405" s="241"/>
      <c r="O405" s="241"/>
    </row>
    <row r="406" spans="1:15" s="242" customFormat="1" ht="12.6" customHeight="1" x14ac:dyDescent="0.3">
      <c r="A406" s="243"/>
      <c r="B406" s="549">
        <v>2020</v>
      </c>
      <c r="C406" s="281" t="s">
        <v>2188</v>
      </c>
      <c r="D406" s="282" t="s">
        <v>2115</v>
      </c>
      <c r="E406" s="282" t="s">
        <v>2189</v>
      </c>
      <c r="F406" s="283" t="s">
        <v>2190</v>
      </c>
      <c r="H406" s="225"/>
      <c r="I406" s="225"/>
      <c r="J406" s="225"/>
      <c r="K406" s="225"/>
      <c r="L406" s="241"/>
      <c r="M406" s="241"/>
      <c r="N406" s="241"/>
      <c r="O406" s="241"/>
    </row>
    <row r="407" spans="1:15" s="242" customFormat="1" ht="12.6" customHeight="1" x14ac:dyDescent="0.3">
      <c r="A407" s="243"/>
      <c r="B407" s="550">
        <v>2021</v>
      </c>
      <c r="C407" s="281" t="s">
        <v>2191</v>
      </c>
      <c r="D407" s="282" t="s">
        <v>1416</v>
      </c>
      <c r="E407" s="282" t="s">
        <v>2192</v>
      </c>
      <c r="F407" s="283" t="s">
        <v>2193</v>
      </c>
      <c r="H407" s="225"/>
      <c r="I407" s="225"/>
      <c r="J407" s="225"/>
      <c r="K407" s="225"/>
      <c r="L407" s="241"/>
      <c r="M407" s="241"/>
      <c r="N407" s="241"/>
      <c r="O407" s="241"/>
    </row>
    <row r="408" spans="1:15" s="242" customFormat="1" ht="12.6" customHeight="1" x14ac:dyDescent="0.3">
      <c r="A408" s="249" t="s">
        <v>798</v>
      </c>
      <c r="B408" s="546">
        <v>2017</v>
      </c>
      <c r="C408" s="278" t="s">
        <v>2194</v>
      </c>
      <c r="D408" s="279" t="s">
        <v>2195</v>
      </c>
      <c r="E408" s="279" t="s">
        <v>2196</v>
      </c>
      <c r="F408" s="280" t="s">
        <v>2197</v>
      </c>
      <c r="H408" s="225"/>
      <c r="I408" s="225"/>
      <c r="J408" s="225"/>
      <c r="K408" s="225"/>
      <c r="L408" s="241"/>
      <c r="M408" s="241"/>
      <c r="N408" s="241"/>
      <c r="O408" s="241"/>
    </row>
    <row r="409" spans="1:15" s="242" customFormat="1" ht="12.6" customHeight="1" x14ac:dyDescent="0.3">
      <c r="A409" s="243"/>
      <c r="B409" s="547">
        <v>2018</v>
      </c>
      <c r="C409" s="281" t="s">
        <v>2198</v>
      </c>
      <c r="D409" s="282" t="s">
        <v>2199</v>
      </c>
      <c r="E409" s="282" t="s">
        <v>2200</v>
      </c>
      <c r="F409" s="283" t="s">
        <v>2201</v>
      </c>
      <c r="H409" s="225"/>
      <c r="I409" s="225"/>
      <c r="J409" s="225"/>
      <c r="K409" s="225"/>
      <c r="L409" s="241"/>
      <c r="M409" s="241"/>
      <c r="N409" s="241"/>
      <c r="O409" s="241"/>
    </row>
    <row r="410" spans="1:15" s="242" customFormat="1" ht="12.6" customHeight="1" x14ac:dyDescent="0.3">
      <c r="A410" s="243"/>
      <c r="B410" s="548">
        <v>2019</v>
      </c>
      <c r="C410" s="281" t="s">
        <v>2202</v>
      </c>
      <c r="D410" s="282" t="s">
        <v>2203</v>
      </c>
      <c r="E410" s="282" t="s">
        <v>2204</v>
      </c>
      <c r="F410" s="283" t="s">
        <v>2205</v>
      </c>
      <c r="H410" s="225"/>
      <c r="I410" s="225"/>
      <c r="J410" s="225"/>
      <c r="K410" s="225"/>
      <c r="L410" s="241"/>
      <c r="M410" s="241"/>
      <c r="N410" s="241"/>
      <c r="O410" s="241"/>
    </row>
    <row r="411" spans="1:15" s="242" customFormat="1" ht="12.6" customHeight="1" x14ac:dyDescent="0.3">
      <c r="A411" s="243"/>
      <c r="B411" s="549">
        <v>2020</v>
      </c>
      <c r="C411" s="281" t="s">
        <v>2206</v>
      </c>
      <c r="D411" s="282" t="s">
        <v>2207</v>
      </c>
      <c r="E411" s="282" t="s">
        <v>2208</v>
      </c>
      <c r="F411" s="283" t="s">
        <v>2209</v>
      </c>
      <c r="H411" s="225"/>
      <c r="I411" s="225"/>
      <c r="J411" s="225"/>
      <c r="K411" s="225"/>
      <c r="L411" s="241"/>
      <c r="M411" s="241"/>
      <c r="N411" s="241"/>
      <c r="O411" s="241"/>
    </row>
    <row r="412" spans="1:15" s="242" customFormat="1" ht="12.6" customHeight="1" x14ac:dyDescent="0.3">
      <c r="A412" s="243"/>
      <c r="B412" s="550">
        <v>2021</v>
      </c>
      <c r="C412" s="281" t="s">
        <v>2210</v>
      </c>
      <c r="D412" s="282" t="s">
        <v>1847</v>
      </c>
      <c r="E412" s="282" t="s">
        <v>2211</v>
      </c>
      <c r="F412" s="283" t="s">
        <v>2212</v>
      </c>
      <c r="H412" s="225"/>
      <c r="I412" s="225"/>
      <c r="J412" s="225"/>
      <c r="K412" s="225"/>
      <c r="L412" s="241"/>
      <c r="M412" s="241"/>
      <c r="N412" s="241"/>
      <c r="O412" s="241"/>
    </row>
    <row r="413" spans="1:15" s="242" customFormat="1" ht="12.6" customHeight="1" x14ac:dyDescent="0.3">
      <c r="A413" s="249" t="s">
        <v>799</v>
      </c>
      <c r="B413" s="546">
        <v>2017</v>
      </c>
      <c r="C413" s="278" t="s">
        <v>1189</v>
      </c>
      <c r="D413" s="279" t="s">
        <v>1062</v>
      </c>
      <c r="E413" s="279" t="s">
        <v>872</v>
      </c>
      <c r="F413" s="280" t="s">
        <v>2213</v>
      </c>
      <c r="H413" s="225"/>
      <c r="I413" s="225"/>
      <c r="J413" s="225"/>
      <c r="K413" s="225"/>
      <c r="L413" s="241"/>
      <c r="M413" s="241"/>
      <c r="N413" s="241"/>
      <c r="O413" s="241"/>
    </row>
    <row r="414" spans="1:15" s="242" customFormat="1" ht="12.6" customHeight="1" x14ac:dyDescent="0.3">
      <c r="A414" s="243"/>
      <c r="B414" s="547">
        <v>2018</v>
      </c>
      <c r="C414" s="281" t="s">
        <v>1072</v>
      </c>
      <c r="D414" s="282" t="s">
        <v>1027</v>
      </c>
      <c r="E414" s="282" t="s">
        <v>2214</v>
      </c>
      <c r="F414" s="283" t="s">
        <v>1368</v>
      </c>
      <c r="H414" s="225"/>
      <c r="I414" s="225"/>
      <c r="J414" s="225"/>
      <c r="K414" s="225"/>
      <c r="L414" s="241"/>
      <c r="M414" s="241"/>
      <c r="N414" s="241"/>
      <c r="O414" s="241"/>
    </row>
    <row r="415" spans="1:15" s="242" customFormat="1" ht="12.6" customHeight="1" x14ac:dyDescent="0.3">
      <c r="A415" s="243"/>
      <c r="B415" s="548">
        <v>2019</v>
      </c>
      <c r="C415" s="281" t="s">
        <v>2215</v>
      </c>
      <c r="D415" s="282" t="s">
        <v>870</v>
      </c>
      <c r="E415" s="282" t="s">
        <v>2216</v>
      </c>
      <c r="F415" s="283" t="s">
        <v>2217</v>
      </c>
      <c r="H415" s="225"/>
      <c r="I415" s="225"/>
      <c r="J415" s="225"/>
      <c r="K415" s="225"/>
      <c r="L415" s="241"/>
      <c r="M415" s="241"/>
      <c r="N415" s="241"/>
      <c r="O415" s="241"/>
    </row>
    <row r="416" spans="1:15" s="242" customFormat="1" ht="12.6" customHeight="1" x14ac:dyDescent="0.3">
      <c r="A416" s="243"/>
      <c r="B416" s="549">
        <v>2020</v>
      </c>
      <c r="C416" s="281" t="s">
        <v>2218</v>
      </c>
      <c r="D416" s="282" t="s">
        <v>892</v>
      </c>
      <c r="E416" s="282" t="s">
        <v>2219</v>
      </c>
      <c r="F416" s="283" t="s">
        <v>2220</v>
      </c>
      <c r="H416" s="225"/>
      <c r="I416" s="225"/>
      <c r="J416" s="225"/>
      <c r="K416" s="225"/>
      <c r="L416" s="241"/>
      <c r="M416" s="241"/>
      <c r="N416" s="241"/>
      <c r="O416" s="241"/>
    </row>
    <row r="417" spans="1:15" s="242" customFormat="1" ht="12.6" customHeight="1" x14ac:dyDescent="0.3">
      <c r="A417" s="243"/>
      <c r="B417" s="550">
        <v>2021</v>
      </c>
      <c r="C417" s="281" t="s">
        <v>2221</v>
      </c>
      <c r="D417" s="282" t="s">
        <v>2222</v>
      </c>
      <c r="E417" s="282" t="s">
        <v>2223</v>
      </c>
      <c r="F417" s="283" t="s">
        <v>2224</v>
      </c>
      <c r="H417" s="225"/>
      <c r="I417" s="225"/>
      <c r="J417" s="225"/>
      <c r="K417" s="225"/>
      <c r="L417" s="241"/>
      <c r="M417" s="241"/>
      <c r="N417" s="241"/>
      <c r="O417" s="241"/>
    </row>
    <row r="418" spans="1:15" s="242" customFormat="1" ht="12.6" customHeight="1" x14ac:dyDescent="0.3">
      <c r="A418" s="249" t="s">
        <v>800</v>
      </c>
      <c r="B418" s="546">
        <v>2017</v>
      </c>
      <c r="C418" s="278" t="s">
        <v>1001</v>
      </c>
      <c r="D418" s="279" t="s">
        <v>849</v>
      </c>
      <c r="E418" s="279" t="s">
        <v>908</v>
      </c>
      <c r="F418" s="280" t="s">
        <v>1026</v>
      </c>
      <c r="H418" s="225"/>
      <c r="I418" s="225"/>
      <c r="J418" s="225"/>
      <c r="K418" s="225"/>
      <c r="L418" s="241"/>
      <c r="M418" s="241"/>
      <c r="N418" s="241"/>
      <c r="O418" s="241"/>
    </row>
    <row r="419" spans="1:15" s="242" customFormat="1" ht="12.6" customHeight="1" x14ac:dyDescent="0.3">
      <c r="A419" s="243"/>
      <c r="B419" s="547">
        <v>2018</v>
      </c>
      <c r="C419" s="281" t="s">
        <v>1062</v>
      </c>
      <c r="D419" s="282" t="s">
        <v>999</v>
      </c>
      <c r="E419" s="282" t="s">
        <v>981</v>
      </c>
      <c r="F419" s="283" t="s">
        <v>826</v>
      </c>
      <c r="H419" s="225"/>
      <c r="I419" s="225"/>
      <c r="J419" s="225"/>
      <c r="K419" s="225"/>
      <c r="L419" s="241"/>
      <c r="M419" s="241"/>
      <c r="N419" s="241"/>
      <c r="O419" s="241"/>
    </row>
    <row r="420" spans="1:15" s="242" customFormat="1" ht="12.6" customHeight="1" x14ac:dyDescent="0.3">
      <c r="A420" s="243"/>
      <c r="B420" s="548">
        <v>2019</v>
      </c>
      <c r="C420" s="281" t="s">
        <v>2225</v>
      </c>
      <c r="D420" s="282" t="s">
        <v>822</v>
      </c>
      <c r="E420" s="282" t="s">
        <v>2226</v>
      </c>
      <c r="F420" s="283" t="s">
        <v>2227</v>
      </c>
      <c r="H420" s="225"/>
      <c r="I420" s="225"/>
      <c r="J420" s="225"/>
      <c r="K420" s="225"/>
      <c r="L420" s="241"/>
      <c r="M420" s="241"/>
      <c r="N420" s="241"/>
      <c r="O420" s="241"/>
    </row>
    <row r="421" spans="1:15" s="242" customFormat="1" ht="12.6" customHeight="1" x14ac:dyDescent="0.3">
      <c r="A421" s="243"/>
      <c r="B421" s="549">
        <v>2020</v>
      </c>
      <c r="C421" s="281" t="s">
        <v>2228</v>
      </c>
      <c r="D421" s="282" t="s">
        <v>830</v>
      </c>
      <c r="E421" s="282" t="s">
        <v>2229</v>
      </c>
      <c r="F421" s="283" t="s">
        <v>2230</v>
      </c>
      <c r="H421" s="225"/>
      <c r="I421" s="225"/>
      <c r="J421" s="225"/>
      <c r="K421" s="225"/>
      <c r="L421" s="241"/>
      <c r="M421" s="241"/>
      <c r="N421" s="241"/>
      <c r="O421" s="241"/>
    </row>
    <row r="422" spans="1:15" s="242" customFormat="1" ht="12.6" customHeight="1" x14ac:dyDescent="0.3">
      <c r="A422" s="243"/>
      <c r="B422" s="550">
        <v>2021</v>
      </c>
      <c r="C422" s="281" t="s">
        <v>2231</v>
      </c>
      <c r="D422" s="282" t="s">
        <v>983</v>
      </c>
      <c r="E422" s="282" t="s">
        <v>2232</v>
      </c>
      <c r="F422" s="283" t="s">
        <v>2233</v>
      </c>
      <c r="H422" s="225"/>
      <c r="I422" s="225"/>
      <c r="J422" s="225"/>
      <c r="K422" s="225"/>
      <c r="L422" s="241"/>
      <c r="M422" s="241"/>
      <c r="N422" s="241"/>
      <c r="O422" s="241"/>
    </row>
    <row r="423" spans="1:15" s="242" customFormat="1" ht="12.6" customHeight="1" x14ac:dyDescent="0.3">
      <c r="A423" s="249" t="s">
        <v>801</v>
      </c>
      <c r="B423" s="546">
        <v>2017</v>
      </c>
      <c r="C423" s="278" t="s">
        <v>891</v>
      </c>
      <c r="D423" s="279" t="s">
        <v>2234</v>
      </c>
      <c r="E423" s="279" t="s">
        <v>2235</v>
      </c>
      <c r="F423" s="280" t="s">
        <v>2236</v>
      </c>
      <c r="H423" s="225"/>
      <c r="I423" s="225"/>
      <c r="J423" s="225"/>
      <c r="K423" s="225"/>
      <c r="L423" s="241"/>
      <c r="M423" s="241"/>
      <c r="N423" s="241"/>
      <c r="O423" s="241"/>
    </row>
    <row r="424" spans="1:15" s="242" customFormat="1" ht="12.6" customHeight="1" x14ac:dyDescent="0.3">
      <c r="A424" s="243"/>
      <c r="B424" s="547">
        <v>2018</v>
      </c>
      <c r="C424" s="281" t="s">
        <v>941</v>
      </c>
      <c r="D424" s="282" t="s">
        <v>1773</v>
      </c>
      <c r="E424" s="282" t="s">
        <v>2237</v>
      </c>
      <c r="F424" s="283" t="s">
        <v>2238</v>
      </c>
      <c r="H424" s="225"/>
      <c r="I424" s="225"/>
      <c r="J424" s="225"/>
      <c r="K424" s="225"/>
      <c r="L424" s="241"/>
      <c r="M424" s="241"/>
      <c r="N424" s="241"/>
      <c r="O424" s="241"/>
    </row>
    <row r="425" spans="1:15" s="242" customFormat="1" ht="12.6" customHeight="1" x14ac:dyDescent="0.3">
      <c r="A425" s="243"/>
      <c r="B425" s="548">
        <v>2019</v>
      </c>
      <c r="C425" s="281" t="s">
        <v>2239</v>
      </c>
      <c r="D425" s="282" t="s">
        <v>2240</v>
      </c>
      <c r="E425" s="282" t="s">
        <v>2241</v>
      </c>
      <c r="F425" s="283" t="s">
        <v>2242</v>
      </c>
      <c r="H425" s="225"/>
      <c r="I425" s="225"/>
      <c r="J425" s="225"/>
      <c r="K425" s="225"/>
      <c r="L425" s="241"/>
      <c r="M425" s="241"/>
      <c r="N425" s="241"/>
      <c r="O425" s="241"/>
    </row>
    <row r="426" spans="1:15" s="242" customFormat="1" ht="12.6" customHeight="1" x14ac:dyDescent="0.3">
      <c r="A426" s="243"/>
      <c r="B426" s="549">
        <v>2020</v>
      </c>
      <c r="C426" s="281" t="s">
        <v>2243</v>
      </c>
      <c r="D426" s="282" t="s">
        <v>839</v>
      </c>
      <c r="E426" s="282" t="s">
        <v>2244</v>
      </c>
      <c r="F426" s="283" t="s">
        <v>2245</v>
      </c>
      <c r="H426" s="225"/>
      <c r="I426" s="225"/>
      <c r="J426" s="225"/>
      <c r="K426" s="225"/>
      <c r="L426" s="241"/>
      <c r="M426" s="241"/>
      <c r="N426" s="241"/>
      <c r="O426" s="241"/>
    </row>
    <row r="427" spans="1:15" s="242" customFormat="1" ht="12.6" customHeight="1" x14ac:dyDescent="0.3">
      <c r="A427" s="243"/>
      <c r="B427" s="549">
        <v>2021</v>
      </c>
      <c r="C427" s="281" t="s">
        <v>2246</v>
      </c>
      <c r="D427" s="282" t="s">
        <v>2247</v>
      </c>
      <c r="E427" s="282" t="s">
        <v>1173</v>
      </c>
      <c r="F427" s="283" t="s">
        <v>2248</v>
      </c>
      <c r="H427" s="225"/>
      <c r="I427" s="225"/>
      <c r="J427" s="225"/>
      <c r="K427" s="225"/>
      <c r="L427" s="241"/>
      <c r="M427" s="241"/>
      <c r="N427" s="241"/>
      <c r="O427" s="241"/>
    </row>
    <row r="428" spans="1:15" s="242" customFormat="1" ht="12.6" customHeight="1" x14ac:dyDescent="0.3">
      <c r="A428" s="249" t="s">
        <v>802</v>
      </c>
      <c r="B428" s="546">
        <v>2017</v>
      </c>
      <c r="C428" s="278" t="s">
        <v>916</v>
      </c>
      <c r="D428" s="279" t="s">
        <v>1055</v>
      </c>
      <c r="E428" s="279" t="s">
        <v>2249</v>
      </c>
      <c r="F428" s="280" t="s">
        <v>1024</v>
      </c>
      <c r="H428" s="225"/>
      <c r="I428" s="225"/>
      <c r="J428" s="225"/>
      <c r="K428" s="225"/>
      <c r="L428" s="241"/>
      <c r="M428" s="241"/>
      <c r="N428" s="241"/>
      <c r="O428" s="241"/>
    </row>
    <row r="429" spans="1:15" s="242" customFormat="1" ht="12.6" customHeight="1" x14ac:dyDescent="0.3">
      <c r="A429" s="243"/>
      <c r="B429" s="547">
        <v>2018</v>
      </c>
      <c r="C429" s="281" t="s">
        <v>971</v>
      </c>
      <c r="D429" s="282" t="s">
        <v>942</v>
      </c>
      <c r="E429" s="282" t="s">
        <v>2250</v>
      </c>
      <c r="F429" s="283" t="s">
        <v>898</v>
      </c>
      <c r="H429" s="225"/>
      <c r="I429" s="225"/>
      <c r="J429" s="225"/>
      <c r="K429" s="225"/>
      <c r="L429" s="241"/>
      <c r="M429" s="241"/>
      <c r="N429" s="241"/>
      <c r="O429" s="241"/>
    </row>
    <row r="430" spans="1:15" s="242" customFormat="1" ht="12.6" customHeight="1" x14ac:dyDescent="0.3">
      <c r="A430" s="243"/>
      <c r="B430" s="548">
        <v>2019</v>
      </c>
      <c r="C430" s="281" t="s">
        <v>2251</v>
      </c>
      <c r="D430" s="282" t="s">
        <v>846</v>
      </c>
      <c r="E430" s="282" t="s">
        <v>2252</v>
      </c>
      <c r="F430" s="283" t="s">
        <v>2253</v>
      </c>
      <c r="H430" s="225"/>
      <c r="I430" s="225"/>
      <c r="J430" s="225"/>
      <c r="K430" s="225"/>
      <c r="L430" s="241"/>
      <c r="M430" s="241"/>
      <c r="N430" s="241"/>
      <c r="O430" s="241"/>
    </row>
    <row r="431" spans="1:15" s="242" customFormat="1" ht="12.6" customHeight="1" x14ac:dyDescent="0.3">
      <c r="A431" s="243"/>
      <c r="B431" s="549">
        <v>2020</v>
      </c>
      <c r="C431" s="281" t="s">
        <v>2254</v>
      </c>
      <c r="D431" s="282" t="s">
        <v>1101</v>
      </c>
      <c r="E431" s="282" t="s">
        <v>2255</v>
      </c>
      <c r="F431" s="283" t="s">
        <v>2256</v>
      </c>
      <c r="H431" s="225"/>
      <c r="I431" s="225"/>
      <c r="J431" s="225"/>
      <c r="K431" s="225"/>
      <c r="L431" s="241"/>
      <c r="M431" s="241"/>
      <c r="N431" s="241"/>
      <c r="O431" s="241"/>
    </row>
    <row r="432" spans="1:15" s="242" customFormat="1" ht="12.6" customHeight="1" x14ac:dyDescent="0.3">
      <c r="A432" s="243"/>
      <c r="B432" s="549">
        <v>2021</v>
      </c>
      <c r="C432" s="281" t="s">
        <v>2257</v>
      </c>
      <c r="D432" s="282" t="s">
        <v>1127</v>
      </c>
      <c r="E432" s="282" t="s">
        <v>2258</v>
      </c>
      <c r="F432" s="283" t="s">
        <v>2259</v>
      </c>
      <c r="H432" s="225"/>
      <c r="I432" s="225"/>
      <c r="J432" s="225"/>
      <c r="K432" s="225"/>
      <c r="L432" s="241"/>
      <c r="M432" s="241"/>
      <c r="N432" s="241"/>
      <c r="O432" s="241"/>
    </row>
    <row r="433" spans="1:16" s="251" customFormat="1" ht="70.5" customHeight="1" collapsed="1" x14ac:dyDescent="0.3">
      <c r="A433" s="618" t="s">
        <v>2375</v>
      </c>
      <c r="B433" s="618"/>
      <c r="C433" s="618"/>
      <c r="D433" s="618"/>
      <c r="E433" s="618"/>
      <c r="F433" s="618"/>
      <c r="H433" s="271"/>
      <c r="I433" s="272"/>
      <c r="J433" s="272"/>
      <c r="K433" s="272"/>
      <c r="L433" s="272"/>
    </row>
    <row r="434" spans="1:16" s="251" customFormat="1" ht="13.2" x14ac:dyDescent="0.25">
      <c r="A434" s="244" t="s">
        <v>803</v>
      </c>
      <c r="B434" s="551"/>
      <c r="C434" s="236"/>
      <c r="D434" s="236"/>
      <c r="E434" s="299" t="s">
        <v>1088</v>
      </c>
      <c r="F434" s="299" t="s">
        <v>1087</v>
      </c>
      <c r="H434" s="271"/>
      <c r="I434" s="272"/>
      <c r="J434" s="272"/>
      <c r="K434" s="272"/>
      <c r="L434" s="272"/>
      <c r="M434" s="325"/>
      <c r="N434" s="325"/>
      <c r="O434" s="325"/>
      <c r="P434" s="325"/>
    </row>
    <row r="435" spans="1:16" ht="10.199999999999999" x14ac:dyDescent="0.2">
      <c r="A435" s="1"/>
      <c r="C435" s="1"/>
      <c r="D435" s="1"/>
      <c r="E435" s="1"/>
      <c r="F435" s="1"/>
      <c r="H435" s="1"/>
      <c r="L435" s="276"/>
    </row>
    <row r="436" spans="1:16" ht="12.6" customHeight="1" x14ac:dyDescent="0.3">
      <c r="A436" s="273"/>
    </row>
    <row r="438" spans="1:16" ht="12.6" hidden="1" customHeight="1" outlineLevel="1" x14ac:dyDescent="0.2">
      <c r="A438" s="244" t="s">
        <v>8</v>
      </c>
    </row>
    <row r="439" spans="1:16" s="19" customFormat="1" ht="12.6" hidden="1" customHeight="1" outlineLevel="1" x14ac:dyDescent="0.2">
      <c r="A439" s="104" t="s">
        <v>7</v>
      </c>
      <c r="B439" s="553">
        <v>2001</v>
      </c>
      <c r="C439" s="324">
        <f t="shared" ref="C439:F443" si="0">MIN(C18,C48,C88,C138,C183,C243,C318,C388)</f>
        <v>227.6</v>
      </c>
      <c r="D439" s="324">
        <f t="shared" si="0"/>
        <v>3561.4</v>
      </c>
      <c r="E439" s="324">
        <f t="shared" si="0"/>
        <v>4406</v>
      </c>
      <c r="F439" s="324">
        <f t="shared" si="0"/>
        <v>2611.1</v>
      </c>
      <c r="H439" s="324"/>
      <c r="I439" s="324"/>
      <c r="J439" s="324"/>
      <c r="K439" s="324"/>
    </row>
    <row r="440" spans="1:16" s="19" customFormat="1" ht="12.6" hidden="1" customHeight="1" outlineLevel="1" x14ac:dyDescent="0.2">
      <c r="A440" s="104" t="s">
        <v>7</v>
      </c>
      <c r="B440" s="554">
        <v>2002</v>
      </c>
      <c r="C440" s="324">
        <f t="shared" si="0"/>
        <v>232.1</v>
      </c>
      <c r="D440" s="324">
        <f t="shared" si="0"/>
        <v>3391.6</v>
      </c>
      <c r="E440" s="324">
        <f t="shared" si="0"/>
        <v>4258.6000000000004</v>
      </c>
      <c r="F440" s="324">
        <f t="shared" si="0"/>
        <v>4791.3</v>
      </c>
      <c r="H440" s="324"/>
      <c r="I440" s="324"/>
      <c r="J440" s="324"/>
      <c r="K440" s="324"/>
    </row>
    <row r="441" spans="1:16" s="19" customFormat="1" ht="12.6" hidden="1" customHeight="1" outlineLevel="1" x14ac:dyDescent="0.2">
      <c r="A441" s="104" t="s">
        <v>7</v>
      </c>
      <c r="B441" s="555">
        <v>2003</v>
      </c>
      <c r="C441" s="324">
        <f t="shared" si="0"/>
        <v>1401.5</v>
      </c>
      <c r="D441" s="324">
        <f t="shared" si="0"/>
        <v>3417.4</v>
      </c>
      <c r="E441" s="324">
        <f t="shared" si="0"/>
        <v>8491.6</v>
      </c>
      <c r="F441" s="324">
        <f t="shared" si="0"/>
        <v>8609</v>
      </c>
      <c r="H441" s="324"/>
      <c r="I441" s="324"/>
      <c r="J441" s="324"/>
      <c r="K441" s="324"/>
    </row>
    <row r="442" spans="1:16" s="19" customFormat="1" ht="12.6" hidden="1" customHeight="1" outlineLevel="1" x14ac:dyDescent="0.2">
      <c r="A442" s="104" t="s">
        <v>7</v>
      </c>
      <c r="B442" s="556">
        <v>2004</v>
      </c>
      <c r="C442" s="324">
        <f t="shared" si="0"/>
        <v>1571.5</v>
      </c>
      <c r="D442" s="324">
        <f t="shared" si="0"/>
        <v>2609.6999999999998</v>
      </c>
      <c r="E442" s="324">
        <f t="shared" si="0"/>
        <v>8145.1</v>
      </c>
      <c r="F442" s="324">
        <f t="shared" si="0"/>
        <v>8401</v>
      </c>
      <c r="H442" s="324"/>
      <c r="I442" s="324"/>
      <c r="J442" s="324"/>
      <c r="K442" s="324"/>
    </row>
    <row r="443" spans="1:16" s="19" customFormat="1" ht="12.6" hidden="1" customHeight="1" outlineLevel="1" x14ac:dyDescent="0.2">
      <c r="A443" s="104" t="s">
        <v>7</v>
      </c>
      <c r="B443" s="556">
        <v>2005</v>
      </c>
      <c r="C443" s="324">
        <f t="shared" si="0"/>
        <v>1580.6</v>
      </c>
      <c r="D443" s="324">
        <f t="shared" si="0"/>
        <v>2599.8000000000002</v>
      </c>
      <c r="E443" s="324">
        <f t="shared" si="0"/>
        <v>8303.2000000000007</v>
      </c>
      <c r="F443" s="324">
        <f t="shared" si="0"/>
        <v>8898</v>
      </c>
      <c r="H443" s="324"/>
      <c r="I443" s="324"/>
      <c r="J443" s="324"/>
      <c r="K443" s="324"/>
    </row>
    <row r="444" spans="1:16" s="12" customFormat="1" ht="12.6" hidden="1" customHeight="1" outlineLevel="1" x14ac:dyDescent="0.2">
      <c r="A444" s="103" t="s">
        <v>6</v>
      </c>
      <c r="B444" s="557">
        <v>2001</v>
      </c>
      <c r="C444" s="323">
        <f t="shared" ref="C444:F448" si="1">MAX(C18,C48,C88,C138,C183,C243,C318,C388)</f>
        <v>227.6</v>
      </c>
      <c r="D444" s="323">
        <f t="shared" si="1"/>
        <v>3561.4</v>
      </c>
      <c r="E444" s="323">
        <f t="shared" si="1"/>
        <v>4406</v>
      </c>
      <c r="F444" s="323">
        <f t="shared" si="1"/>
        <v>2611.1</v>
      </c>
      <c r="H444" s="323"/>
      <c r="I444" s="323"/>
      <c r="J444" s="323"/>
      <c r="K444" s="323"/>
    </row>
    <row r="445" spans="1:16" s="12" customFormat="1" ht="12.6" hidden="1" customHeight="1" outlineLevel="1" x14ac:dyDescent="0.2">
      <c r="A445" s="103" t="s">
        <v>6</v>
      </c>
      <c r="B445" s="558">
        <v>2002</v>
      </c>
      <c r="C445" s="323">
        <f t="shared" si="1"/>
        <v>232.1</v>
      </c>
      <c r="D445" s="323">
        <f t="shared" si="1"/>
        <v>3391.6</v>
      </c>
      <c r="E445" s="323">
        <f t="shared" si="1"/>
        <v>4258.6000000000004</v>
      </c>
      <c r="F445" s="323">
        <f t="shared" si="1"/>
        <v>4791.3</v>
      </c>
      <c r="H445" s="323"/>
      <c r="I445" s="323"/>
      <c r="J445" s="323"/>
      <c r="K445" s="323"/>
    </row>
    <row r="446" spans="1:16" s="12" customFormat="1" ht="12.6" hidden="1" customHeight="1" outlineLevel="1" x14ac:dyDescent="0.2">
      <c r="A446" s="103" t="s">
        <v>6</v>
      </c>
      <c r="B446" s="559">
        <v>2003</v>
      </c>
      <c r="C446" s="323">
        <f t="shared" si="1"/>
        <v>1401.5</v>
      </c>
      <c r="D446" s="323">
        <f t="shared" si="1"/>
        <v>3417.4</v>
      </c>
      <c r="E446" s="323">
        <f t="shared" si="1"/>
        <v>8491.6</v>
      </c>
      <c r="F446" s="323">
        <f t="shared" si="1"/>
        <v>8609</v>
      </c>
      <c r="H446" s="323"/>
      <c r="I446" s="323"/>
      <c r="J446" s="323"/>
      <c r="K446" s="323"/>
    </row>
    <row r="447" spans="1:16" s="12" customFormat="1" ht="12.6" hidden="1" customHeight="1" outlineLevel="1" x14ac:dyDescent="0.2">
      <c r="A447" s="103" t="s">
        <v>6</v>
      </c>
      <c r="B447" s="560">
        <v>2004</v>
      </c>
      <c r="C447" s="323">
        <f t="shared" si="1"/>
        <v>1571.5</v>
      </c>
      <c r="D447" s="323">
        <f t="shared" si="1"/>
        <v>2609.6999999999998</v>
      </c>
      <c r="E447" s="323">
        <f t="shared" si="1"/>
        <v>8145.1</v>
      </c>
      <c r="F447" s="323">
        <f t="shared" si="1"/>
        <v>8401</v>
      </c>
      <c r="H447" s="323"/>
      <c r="I447" s="323"/>
      <c r="J447" s="323"/>
      <c r="K447" s="323"/>
    </row>
    <row r="448" spans="1:16" s="12" customFormat="1" ht="12.6" hidden="1" customHeight="1" outlineLevel="1" x14ac:dyDescent="0.2">
      <c r="A448" s="103" t="s">
        <v>6</v>
      </c>
      <c r="B448" s="560">
        <v>2005</v>
      </c>
      <c r="C448" s="323">
        <f t="shared" si="1"/>
        <v>1580.6</v>
      </c>
      <c r="D448" s="323">
        <f t="shared" si="1"/>
        <v>2599.8000000000002</v>
      </c>
      <c r="E448" s="323">
        <f t="shared" si="1"/>
        <v>8303.2000000000007</v>
      </c>
      <c r="F448" s="323">
        <f t="shared" si="1"/>
        <v>8898</v>
      </c>
      <c r="H448" s="323"/>
      <c r="I448" s="323"/>
      <c r="J448" s="323"/>
      <c r="K448" s="323"/>
    </row>
    <row r="449" spans="1:11" ht="12.6" hidden="1" customHeight="1" outlineLevel="1" x14ac:dyDescent="0.2"/>
    <row r="450" spans="1:11" ht="12.6" hidden="1" customHeight="1" outlineLevel="1" x14ac:dyDescent="0.2">
      <c r="A450" s="244" t="s">
        <v>812</v>
      </c>
    </row>
    <row r="451" spans="1:11" s="216" customFormat="1" ht="12.6" hidden="1" customHeight="1" outlineLevel="1" x14ac:dyDescent="0.2">
      <c r="A451" s="218" t="s">
        <v>7</v>
      </c>
      <c r="B451" s="561">
        <v>2001</v>
      </c>
      <c r="C451" s="321">
        <f t="shared" ref="C451:F455" si="2">MIN(C23,C28,C33,C38,C53,C58,C63,C68,C73,C78,C83,C93,C98,C103,C108,C113,C118,C123,C128,C133,C143,C148,C153,C158,C163,C168)</f>
        <v>162</v>
      </c>
      <c r="D451" s="321">
        <f t="shared" si="2"/>
        <v>3517</v>
      </c>
      <c r="E451" s="321">
        <f t="shared" si="2"/>
        <v>2890.5</v>
      </c>
      <c r="F451" s="321">
        <f t="shared" si="2"/>
        <v>838.4</v>
      </c>
      <c r="H451" s="321"/>
      <c r="I451" s="321"/>
      <c r="J451" s="321"/>
      <c r="K451" s="321"/>
    </row>
    <row r="452" spans="1:11" s="216" customFormat="1" ht="12.6" hidden="1" customHeight="1" outlineLevel="1" x14ac:dyDescent="0.2">
      <c r="A452" s="218"/>
      <c r="B452" s="561">
        <v>2002</v>
      </c>
      <c r="C452" s="321">
        <f t="shared" si="2"/>
        <v>174.6</v>
      </c>
      <c r="D452" s="321">
        <f t="shared" si="2"/>
        <v>3338.4</v>
      </c>
      <c r="E452" s="321">
        <f t="shared" si="2"/>
        <v>2971.1</v>
      </c>
      <c r="F452" s="321">
        <f t="shared" si="2"/>
        <v>788.3</v>
      </c>
      <c r="H452" s="321"/>
      <c r="I452" s="321"/>
      <c r="J452" s="321"/>
      <c r="K452" s="321"/>
    </row>
    <row r="453" spans="1:11" s="216" customFormat="1" ht="12.6" hidden="1" customHeight="1" outlineLevel="1" x14ac:dyDescent="0.2">
      <c r="A453" s="218"/>
      <c r="B453" s="561">
        <v>2003</v>
      </c>
      <c r="C453" s="321">
        <f t="shared" si="2"/>
        <v>587.4</v>
      </c>
      <c r="D453" s="321">
        <f t="shared" si="2"/>
        <v>3247.5</v>
      </c>
      <c r="E453" s="321">
        <f t="shared" si="2"/>
        <v>3836.5</v>
      </c>
      <c r="F453" s="321">
        <f t="shared" si="2"/>
        <v>2195.1999999999998</v>
      </c>
      <c r="H453" s="321"/>
      <c r="I453" s="321"/>
      <c r="J453" s="321"/>
      <c r="K453" s="321"/>
    </row>
    <row r="454" spans="1:11" s="216" customFormat="1" ht="12.6" hidden="1" customHeight="1" outlineLevel="1" x14ac:dyDescent="0.2">
      <c r="A454" s="218"/>
      <c r="B454" s="561">
        <v>2004</v>
      </c>
      <c r="C454" s="321">
        <f t="shared" si="2"/>
        <v>779.9</v>
      </c>
      <c r="D454" s="321">
        <f t="shared" si="2"/>
        <v>2455.6</v>
      </c>
      <c r="E454" s="321">
        <f t="shared" si="2"/>
        <v>4041.9</v>
      </c>
      <c r="F454" s="321">
        <f t="shared" si="2"/>
        <v>2125</v>
      </c>
      <c r="H454" s="321"/>
      <c r="I454" s="321"/>
      <c r="J454" s="321"/>
      <c r="K454" s="321"/>
    </row>
    <row r="455" spans="1:11" s="216" customFormat="1" ht="12.6" hidden="1" customHeight="1" outlineLevel="1" x14ac:dyDescent="0.2">
      <c r="A455" s="217"/>
      <c r="B455" s="562">
        <v>2005</v>
      </c>
      <c r="C455" s="321">
        <f t="shared" si="2"/>
        <v>825.9</v>
      </c>
      <c r="D455" s="321">
        <f t="shared" si="2"/>
        <v>2358.5</v>
      </c>
      <c r="E455" s="321">
        <f t="shared" si="2"/>
        <v>4221.5</v>
      </c>
      <c r="F455" s="321">
        <f t="shared" si="2"/>
        <v>2216.9</v>
      </c>
      <c r="H455" s="321"/>
      <c r="I455" s="321"/>
      <c r="J455" s="321"/>
      <c r="K455" s="321"/>
    </row>
    <row r="456" spans="1:11" s="216" customFormat="1" ht="12.6" hidden="1" customHeight="1" outlineLevel="1" x14ac:dyDescent="0.2">
      <c r="A456" s="218" t="s">
        <v>7</v>
      </c>
      <c r="B456" s="563">
        <v>2001</v>
      </c>
      <c r="C456" s="321">
        <f t="shared" ref="C456:F460" si="3">MIN(C173,C188,C193,C198,C203,C208,C213,C218,C223,C228,C233,C238,C248,C253,C258,C263,C268,C273,C278,C283,C288,C293,C298,C303,C308,C323,C328,C333,C338,C343)</f>
        <v>0</v>
      </c>
      <c r="D456" s="321">
        <f t="shared" si="3"/>
        <v>0</v>
      </c>
      <c r="E456" s="321">
        <f t="shared" si="3"/>
        <v>0</v>
      </c>
      <c r="F456" s="321">
        <f t="shared" si="3"/>
        <v>0</v>
      </c>
      <c r="H456" s="321"/>
      <c r="I456" s="321"/>
      <c r="J456" s="321"/>
      <c r="K456" s="321"/>
    </row>
    <row r="457" spans="1:11" s="216" customFormat="1" ht="12.6" hidden="1" customHeight="1" outlineLevel="1" x14ac:dyDescent="0.2">
      <c r="A457" s="218"/>
      <c r="B457" s="561">
        <v>2002</v>
      </c>
      <c r="C457" s="321">
        <f t="shared" si="3"/>
        <v>0</v>
      </c>
      <c r="D457" s="321">
        <f t="shared" si="3"/>
        <v>0</v>
      </c>
      <c r="E457" s="321">
        <f t="shared" si="3"/>
        <v>0</v>
      </c>
      <c r="F457" s="321">
        <f t="shared" si="3"/>
        <v>0</v>
      </c>
      <c r="H457" s="321"/>
      <c r="I457" s="321"/>
      <c r="J457" s="321"/>
      <c r="K457" s="321"/>
    </row>
    <row r="458" spans="1:11" s="216" customFormat="1" ht="12.6" hidden="1" customHeight="1" outlineLevel="1" x14ac:dyDescent="0.2">
      <c r="A458" s="218"/>
      <c r="B458" s="561">
        <v>2003</v>
      </c>
      <c r="C458" s="321">
        <f t="shared" si="3"/>
        <v>0</v>
      </c>
      <c r="D458" s="321">
        <f t="shared" si="3"/>
        <v>0</v>
      </c>
      <c r="E458" s="321">
        <f t="shared" si="3"/>
        <v>0</v>
      </c>
      <c r="F458" s="321">
        <f t="shared" si="3"/>
        <v>0</v>
      </c>
      <c r="H458" s="321"/>
      <c r="I458" s="321"/>
      <c r="J458" s="321"/>
      <c r="K458" s="321"/>
    </row>
    <row r="459" spans="1:11" s="216" customFormat="1" ht="12.6" hidden="1" customHeight="1" outlineLevel="1" x14ac:dyDescent="0.2">
      <c r="A459" s="218"/>
      <c r="B459" s="561">
        <v>2004</v>
      </c>
      <c r="C459" s="321">
        <f t="shared" si="3"/>
        <v>0</v>
      </c>
      <c r="D459" s="321">
        <f t="shared" si="3"/>
        <v>0</v>
      </c>
      <c r="E459" s="321">
        <f t="shared" si="3"/>
        <v>0</v>
      </c>
      <c r="F459" s="321">
        <f t="shared" si="3"/>
        <v>0</v>
      </c>
      <c r="H459" s="321"/>
      <c r="I459" s="321"/>
      <c r="J459" s="321"/>
      <c r="K459" s="321"/>
    </row>
    <row r="460" spans="1:11" s="216" customFormat="1" ht="12.6" hidden="1" customHeight="1" outlineLevel="1" x14ac:dyDescent="0.2">
      <c r="A460" s="217"/>
      <c r="B460" s="562">
        <v>2005</v>
      </c>
      <c r="C460" s="322">
        <f t="shared" si="3"/>
        <v>0</v>
      </c>
      <c r="D460" s="322">
        <f t="shared" si="3"/>
        <v>0</v>
      </c>
      <c r="E460" s="322">
        <f t="shared" si="3"/>
        <v>0</v>
      </c>
      <c r="F460" s="322">
        <f t="shared" si="3"/>
        <v>0</v>
      </c>
      <c r="H460" s="321"/>
      <c r="I460" s="321"/>
      <c r="J460" s="321"/>
      <c r="K460" s="321"/>
    </row>
    <row r="461" spans="1:11" s="216" customFormat="1" ht="12.6" hidden="1" customHeight="1" outlineLevel="1" x14ac:dyDescent="0.2">
      <c r="A461" s="218" t="s">
        <v>7</v>
      </c>
      <c r="B461" s="563">
        <v>2001</v>
      </c>
      <c r="C461" s="321">
        <f t="shared" ref="C461:F465" si="4">MIN(C348,C353,C358,C363,C368,C373,C378,C383,C393,C398,C403,C408,C413,C418,C423,C428)</f>
        <v>0</v>
      </c>
      <c r="D461" s="321">
        <f t="shared" si="4"/>
        <v>0</v>
      </c>
      <c r="E461" s="321">
        <f t="shared" si="4"/>
        <v>0</v>
      </c>
      <c r="F461" s="321">
        <f t="shared" si="4"/>
        <v>0</v>
      </c>
      <c r="H461" s="321"/>
      <c r="I461" s="321"/>
      <c r="J461" s="321"/>
      <c r="K461" s="321"/>
    </row>
    <row r="462" spans="1:11" s="216" customFormat="1" ht="12.6" hidden="1" customHeight="1" outlineLevel="1" x14ac:dyDescent="0.2">
      <c r="A462" s="218"/>
      <c r="B462" s="561">
        <v>2002</v>
      </c>
      <c r="C462" s="321">
        <f t="shared" si="4"/>
        <v>0</v>
      </c>
      <c r="D462" s="321">
        <f t="shared" si="4"/>
        <v>0</v>
      </c>
      <c r="E462" s="321">
        <f t="shared" si="4"/>
        <v>0</v>
      </c>
      <c r="F462" s="321">
        <f t="shared" si="4"/>
        <v>0</v>
      </c>
      <c r="H462" s="321"/>
      <c r="I462" s="321"/>
      <c r="J462" s="321"/>
      <c r="K462" s="321"/>
    </row>
    <row r="463" spans="1:11" s="216" customFormat="1" ht="12.6" hidden="1" customHeight="1" outlineLevel="1" x14ac:dyDescent="0.2">
      <c r="A463" s="218"/>
      <c r="B463" s="561">
        <v>2003</v>
      </c>
      <c r="C463" s="321">
        <f t="shared" si="4"/>
        <v>0</v>
      </c>
      <c r="D463" s="321">
        <f t="shared" si="4"/>
        <v>0</v>
      </c>
      <c r="E463" s="321">
        <f t="shared" si="4"/>
        <v>0</v>
      </c>
      <c r="F463" s="321">
        <f t="shared" si="4"/>
        <v>0</v>
      </c>
      <c r="H463" s="321"/>
      <c r="I463" s="321"/>
      <c r="J463" s="321"/>
      <c r="K463" s="321"/>
    </row>
    <row r="464" spans="1:11" s="216" customFormat="1" ht="12.6" hidden="1" customHeight="1" outlineLevel="1" x14ac:dyDescent="0.2">
      <c r="A464" s="218"/>
      <c r="B464" s="561">
        <v>2004</v>
      </c>
      <c r="C464" s="321">
        <f t="shared" si="4"/>
        <v>0</v>
      </c>
      <c r="D464" s="321">
        <f t="shared" si="4"/>
        <v>0</v>
      </c>
      <c r="E464" s="321">
        <f t="shared" si="4"/>
        <v>0</v>
      </c>
      <c r="F464" s="321">
        <f t="shared" si="4"/>
        <v>0</v>
      </c>
      <c r="H464" s="321"/>
      <c r="I464" s="321"/>
      <c r="J464" s="321"/>
      <c r="K464" s="321"/>
    </row>
    <row r="465" spans="1:11" s="216" customFormat="1" ht="12.6" hidden="1" customHeight="1" outlineLevel="1" x14ac:dyDescent="0.2">
      <c r="A465" s="217"/>
      <c r="B465" s="562">
        <v>2005</v>
      </c>
      <c r="C465" s="321">
        <f t="shared" si="4"/>
        <v>0</v>
      </c>
      <c r="D465" s="321">
        <f t="shared" si="4"/>
        <v>0</v>
      </c>
      <c r="E465" s="321">
        <f t="shared" si="4"/>
        <v>0</v>
      </c>
      <c r="F465" s="321">
        <f t="shared" si="4"/>
        <v>0</v>
      </c>
      <c r="H465" s="321"/>
      <c r="I465" s="321"/>
      <c r="J465" s="321"/>
      <c r="K465" s="321"/>
    </row>
    <row r="466" spans="1:11" s="214" customFormat="1" ht="12.6" hidden="1" customHeight="1" outlineLevel="1" x14ac:dyDescent="0.2">
      <c r="A466" s="215" t="s">
        <v>7</v>
      </c>
      <c r="B466" s="564">
        <v>2001</v>
      </c>
      <c r="C466" s="320">
        <f t="shared" ref="C466:F470" si="5">MIN(C451,C456,C461)</f>
        <v>0</v>
      </c>
      <c r="D466" s="320">
        <f t="shared" si="5"/>
        <v>0</v>
      </c>
      <c r="E466" s="320">
        <f t="shared" si="5"/>
        <v>0</v>
      </c>
      <c r="F466" s="320">
        <f t="shared" si="5"/>
        <v>0</v>
      </c>
      <c r="H466" s="320"/>
      <c r="I466" s="320"/>
      <c r="J466" s="320"/>
      <c r="K466" s="320"/>
    </row>
    <row r="467" spans="1:11" s="214" customFormat="1" ht="12.6" hidden="1" customHeight="1" outlineLevel="1" x14ac:dyDescent="0.2">
      <c r="A467" s="215" t="s">
        <v>7</v>
      </c>
      <c r="B467" s="564">
        <v>2002</v>
      </c>
      <c r="C467" s="320">
        <f t="shared" si="5"/>
        <v>0</v>
      </c>
      <c r="D467" s="320">
        <f t="shared" si="5"/>
        <v>0</v>
      </c>
      <c r="E467" s="320">
        <f t="shared" si="5"/>
        <v>0</v>
      </c>
      <c r="F467" s="320">
        <f t="shared" si="5"/>
        <v>0</v>
      </c>
      <c r="H467" s="320"/>
      <c r="I467" s="320"/>
      <c r="J467" s="320"/>
      <c r="K467" s="320"/>
    </row>
    <row r="468" spans="1:11" s="214" customFormat="1" ht="12.6" hidden="1" customHeight="1" outlineLevel="1" x14ac:dyDescent="0.2">
      <c r="A468" s="215" t="s">
        <v>7</v>
      </c>
      <c r="B468" s="564">
        <v>2003</v>
      </c>
      <c r="C468" s="320">
        <f t="shared" si="5"/>
        <v>0</v>
      </c>
      <c r="D468" s="320">
        <f t="shared" si="5"/>
        <v>0</v>
      </c>
      <c r="E468" s="320">
        <f t="shared" si="5"/>
        <v>0</v>
      </c>
      <c r="F468" s="320">
        <f t="shared" si="5"/>
        <v>0</v>
      </c>
      <c r="H468" s="320"/>
      <c r="I468" s="320"/>
      <c r="J468" s="320"/>
      <c r="K468" s="320"/>
    </row>
    <row r="469" spans="1:11" s="214" customFormat="1" ht="12.6" hidden="1" customHeight="1" outlineLevel="1" x14ac:dyDescent="0.2">
      <c r="A469" s="215" t="s">
        <v>7</v>
      </c>
      <c r="B469" s="564">
        <v>2004</v>
      </c>
      <c r="C469" s="320">
        <f t="shared" si="5"/>
        <v>0</v>
      </c>
      <c r="D469" s="320">
        <f t="shared" si="5"/>
        <v>0</v>
      </c>
      <c r="E469" s="320">
        <f t="shared" si="5"/>
        <v>0</v>
      </c>
      <c r="F469" s="320">
        <f t="shared" si="5"/>
        <v>0</v>
      </c>
      <c r="H469" s="320"/>
      <c r="I469" s="320"/>
      <c r="J469" s="320"/>
      <c r="K469" s="320"/>
    </row>
    <row r="470" spans="1:11" s="214" customFormat="1" ht="12.6" hidden="1" customHeight="1" outlineLevel="1" x14ac:dyDescent="0.2">
      <c r="A470" s="215" t="s">
        <v>7</v>
      </c>
      <c r="B470" s="564">
        <v>2005</v>
      </c>
      <c r="C470" s="320">
        <f t="shared" si="5"/>
        <v>0</v>
      </c>
      <c r="D470" s="320">
        <f t="shared" si="5"/>
        <v>0</v>
      </c>
      <c r="E470" s="320">
        <f t="shared" si="5"/>
        <v>0</v>
      </c>
      <c r="F470" s="320">
        <f t="shared" si="5"/>
        <v>0</v>
      </c>
      <c r="H470" s="320"/>
      <c r="I470" s="320"/>
      <c r="J470" s="320"/>
      <c r="K470" s="320"/>
    </row>
    <row r="471" spans="1:11" s="211" customFormat="1" ht="12.6" hidden="1" customHeight="1" outlineLevel="1" x14ac:dyDescent="0.2">
      <c r="A471" s="213" t="s">
        <v>6</v>
      </c>
      <c r="B471" s="565">
        <v>2001</v>
      </c>
      <c r="C471" s="319">
        <f t="shared" ref="C471:F475" si="6">MAX(C23,C28,C33,C38,C53,C58,C63,C68,C73,C78,C83,C93,C98,C103,C108,C113,C118,C123,C128,C133,C143,C148,C153,C158,C163,C168)</f>
        <v>162</v>
      </c>
      <c r="D471" s="319">
        <f t="shared" si="6"/>
        <v>3517</v>
      </c>
      <c r="E471" s="319">
        <f t="shared" si="6"/>
        <v>2890.5</v>
      </c>
      <c r="F471" s="319">
        <f t="shared" si="6"/>
        <v>838.4</v>
      </c>
      <c r="H471" s="319"/>
      <c r="I471" s="319"/>
      <c r="J471" s="319"/>
      <c r="K471" s="319"/>
    </row>
    <row r="472" spans="1:11" s="211" customFormat="1" ht="12.6" hidden="1" customHeight="1" outlineLevel="1" x14ac:dyDescent="0.2">
      <c r="A472" s="213"/>
      <c r="B472" s="565">
        <v>2002</v>
      </c>
      <c r="C472" s="319">
        <f t="shared" si="6"/>
        <v>174.6</v>
      </c>
      <c r="D472" s="319">
        <f t="shared" si="6"/>
        <v>3338.4</v>
      </c>
      <c r="E472" s="319">
        <f t="shared" si="6"/>
        <v>2971.1</v>
      </c>
      <c r="F472" s="319">
        <f t="shared" si="6"/>
        <v>788.3</v>
      </c>
      <c r="H472" s="319"/>
      <c r="I472" s="319"/>
      <c r="J472" s="319"/>
      <c r="K472" s="319"/>
    </row>
    <row r="473" spans="1:11" s="211" customFormat="1" ht="12.6" hidden="1" customHeight="1" outlineLevel="1" x14ac:dyDescent="0.2">
      <c r="A473" s="213"/>
      <c r="B473" s="565">
        <v>2003</v>
      </c>
      <c r="C473" s="319">
        <f t="shared" si="6"/>
        <v>587.4</v>
      </c>
      <c r="D473" s="319">
        <f t="shared" si="6"/>
        <v>3247.5</v>
      </c>
      <c r="E473" s="319">
        <f t="shared" si="6"/>
        <v>3836.5</v>
      </c>
      <c r="F473" s="319">
        <f t="shared" si="6"/>
        <v>2195.1999999999998</v>
      </c>
      <c r="H473" s="319"/>
      <c r="I473" s="319"/>
      <c r="J473" s="319"/>
      <c r="K473" s="319"/>
    </row>
    <row r="474" spans="1:11" s="211" customFormat="1" ht="12.6" hidden="1" customHeight="1" outlineLevel="1" x14ac:dyDescent="0.2">
      <c r="A474" s="213"/>
      <c r="B474" s="565">
        <v>2004</v>
      </c>
      <c r="C474" s="319">
        <f t="shared" si="6"/>
        <v>779.9</v>
      </c>
      <c r="D474" s="319">
        <f t="shared" si="6"/>
        <v>2455.6</v>
      </c>
      <c r="E474" s="319">
        <f t="shared" si="6"/>
        <v>4041.9</v>
      </c>
      <c r="F474" s="319">
        <f t="shared" si="6"/>
        <v>2125</v>
      </c>
      <c r="H474" s="319"/>
      <c r="I474" s="319"/>
      <c r="J474" s="319"/>
      <c r="K474" s="319"/>
    </row>
    <row r="475" spans="1:11" s="211" customFormat="1" ht="12.6" hidden="1" customHeight="1" outlineLevel="1" x14ac:dyDescent="0.2">
      <c r="A475" s="212"/>
      <c r="B475" s="566">
        <v>2005</v>
      </c>
      <c r="C475" s="319">
        <f t="shared" si="6"/>
        <v>825.9</v>
      </c>
      <c r="D475" s="319">
        <f t="shared" si="6"/>
        <v>2358.5</v>
      </c>
      <c r="E475" s="319">
        <f t="shared" si="6"/>
        <v>4221.5</v>
      </c>
      <c r="F475" s="319">
        <f t="shared" si="6"/>
        <v>2216.9</v>
      </c>
      <c r="H475" s="319"/>
      <c r="I475" s="319"/>
      <c r="J475" s="319"/>
      <c r="K475" s="319"/>
    </row>
    <row r="476" spans="1:11" s="211" customFormat="1" ht="12.6" hidden="1" customHeight="1" outlineLevel="1" x14ac:dyDescent="0.2">
      <c r="A476" s="213" t="s">
        <v>6</v>
      </c>
      <c r="B476" s="567">
        <v>2001</v>
      </c>
      <c r="C476" s="319">
        <f t="shared" ref="C476:F480" si="7">MAX(C173,C188,C193,C198,C203,C208,C213,C218,C223,C228,C233,C238,C248,C253,C258,C263,C268,C273,C278,C283,C288,C293,C298,C303,C308,C323,C328,C333,C338,C343)</f>
        <v>0</v>
      </c>
      <c r="D476" s="319">
        <f t="shared" si="7"/>
        <v>0</v>
      </c>
      <c r="E476" s="319">
        <f t="shared" si="7"/>
        <v>0</v>
      </c>
      <c r="F476" s="319">
        <f t="shared" si="7"/>
        <v>0</v>
      </c>
      <c r="H476" s="319"/>
      <c r="I476" s="319"/>
      <c r="J476" s="319"/>
      <c r="K476" s="319"/>
    </row>
    <row r="477" spans="1:11" s="211" customFormat="1" ht="12.6" hidden="1" customHeight="1" outlineLevel="1" x14ac:dyDescent="0.2">
      <c r="A477" s="213"/>
      <c r="B477" s="565">
        <v>2002</v>
      </c>
      <c r="C477" s="319">
        <f t="shared" si="7"/>
        <v>0</v>
      </c>
      <c r="D477" s="319">
        <f t="shared" si="7"/>
        <v>0</v>
      </c>
      <c r="E477" s="319">
        <f t="shared" si="7"/>
        <v>0</v>
      </c>
      <c r="F477" s="319">
        <f t="shared" si="7"/>
        <v>0</v>
      </c>
      <c r="H477" s="319"/>
      <c r="I477" s="319"/>
      <c r="J477" s="319"/>
      <c r="K477" s="319"/>
    </row>
    <row r="478" spans="1:11" s="211" customFormat="1" ht="12.6" hidden="1" customHeight="1" outlineLevel="1" x14ac:dyDescent="0.2">
      <c r="A478" s="213"/>
      <c r="B478" s="565">
        <v>2003</v>
      </c>
      <c r="C478" s="319">
        <f t="shared" si="7"/>
        <v>0</v>
      </c>
      <c r="D478" s="319">
        <f t="shared" si="7"/>
        <v>0</v>
      </c>
      <c r="E478" s="319">
        <f t="shared" si="7"/>
        <v>0</v>
      </c>
      <c r="F478" s="319">
        <f t="shared" si="7"/>
        <v>0</v>
      </c>
      <c r="H478" s="319"/>
      <c r="I478" s="319"/>
      <c r="J478" s="319"/>
      <c r="K478" s="319"/>
    </row>
    <row r="479" spans="1:11" s="211" customFormat="1" ht="12.6" hidden="1" customHeight="1" outlineLevel="1" x14ac:dyDescent="0.2">
      <c r="A479" s="213"/>
      <c r="B479" s="565">
        <v>2004</v>
      </c>
      <c r="C479" s="319">
        <f t="shared" si="7"/>
        <v>0</v>
      </c>
      <c r="D479" s="319">
        <f t="shared" si="7"/>
        <v>0</v>
      </c>
      <c r="E479" s="319">
        <f t="shared" si="7"/>
        <v>0</v>
      </c>
      <c r="F479" s="319">
        <f t="shared" si="7"/>
        <v>0</v>
      </c>
      <c r="H479" s="319"/>
      <c r="I479" s="319"/>
      <c r="J479" s="319"/>
      <c r="K479" s="319"/>
    </row>
    <row r="480" spans="1:11" s="211" customFormat="1" ht="12.6" hidden="1" customHeight="1" outlineLevel="1" x14ac:dyDescent="0.2">
      <c r="A480" s="212"/>
      <c r="B480" s="566">
        <v>2005</v>
      </c>
      <c r="C480" s="319">
        <f t="shared" si="7"/>
        <v>0</v>
      </c>
      <c r="D480" s="319">
        <f t="shared" si="7"/>
        <v>0</v>
      </c>
      <c r="E480" s="319">
        <f t="shared" si="7"/>
        <v>0</v>
      </c>
      <c r="F480" s="319">
        <f t="shared" si="7"/>
        <v>0</v>
      </c>
      <c r="H480" s="319"/>
      <c r="I480" s="319"/>
      <c r="J480" s="319"/>
      <c r="K480" s="319"/>
    </row>
    <row r="481" spans="1:11" s="211" customFormat="1" ht="12.6" hidden="1" customHeight="1" outlineLevel="1" x14ac:dyDescent="0.2">
      <c r="A481" s="213" t="s">
        <v>6</v>
      </c>
      <c r="B481" s="567">
        <v>2001</v>
      </c>
      <c r="C481" s="319">
        <f t="shared" ref="C481:F485" si="8">MAX(C348,C353,C358,C363,C368,C373,C378,C383,C393,C398,C403,C408,C413,C418,C423,C428)</f>
        <v>0</v>
      </c>
      <c r="D481" s="319">
        <f t="shared" si="8"/>
        <v>0</v>
      </c>
      <c r="E481" s="319">
        <f t="shared" si="8"/>
        <v>0</v>
      </c>
      <c r="F481" s="319">
        <f t="shared" si="8"/>
        <v>0</v>
      </c>
      <c r="H481" s="319"/>
      <c r="I481" s="319"/>
      <c r="J481" s="319"/>
      <c r="K481" s="319"/>
    </row>
    <row r="482" spans="1:11" s="211" customFormat="1" ht="12.6" hidden="1" customHeight="1" outlineLevel="1" x14ac:dyDescent="0.2">
      <c r="A482" s="213"/>
      <c r="B482" s="565">
        <v>2002</v>
      </c>
      <c r="C482" s="319">
        <f t="shared" si="8"/>
        <v>0</v>
      </c>
      <c r="D482" s="319">
        <f t="shared" si="8"/>
        <v>0</v>
      </c>
      <c r="E482" s="319">
        <f t="shared" si="8"/>
        <v>0</v>
      </c>
      <c r="F482" s="319">
        <f t="shared" si="8"/>
        <v>0</v>
      </c>
      <c r="H482" s="319"/>
      <c r="I482" s="319"/>
      <c r="J482" s="319"/>
      <c r="K482" s="319"/>
    </row>
    <row r="483" spans="1:11" s="211" customFormat="1" ht="12.6" hidden="1" customHeight="1" outlineLevel="1" x14ac:dyDescent="0.2">
      <c r="A483" s="213"/>
      <c r="B483" s="565">
        <v>2003</v>
      </c>
      <c r="C483" s="319">
        <f t="shared" si="8"/>
        <v>0</v>
      </c>
      <c r="D483" s="319">
        <f t="shared" si="8"/>
        <v>0</v>
      </c>
      <c r="E483" s="319">
        <f t="shared" si="8"/>
        <v>0</v>
      </c>
      <c r="F483" s="319">
        <f t="shared" si="8"/>
        <v>0</v>
      </c>
      <c r="H483" s="319"/>
      <c r="I483" s="319"/>
      <c r="J483" s="319"/>
      <c r="K483" s="319"/>
    </row>
    <row r="484" spans="1:11" s="211" customFormat="1" ht="12.6" hidden="1" customHeight="1" outlineLevel="1" x14ac:dyDescent="0.2">
      <c r="A484" s="213"/>
      <c r="B484" s="565">
        <v>2004</v>
      </c>
      <c r="C484" s="319">
        <f t="shared" si="8"/>
        <v>0</v>
      </c>
      <c r="D484" s="319">
        <f t="shared" si="8"/>
        <v>0</v>
      </c>
      <c r="E484" s="319">
        <f t="shared" si="8"/>
        <v>0</v>
      </c>
      <c r="F484" s="319">
        <f t="shared" si="8"/>
        <v>0</v>
      </c>
      <c r="H484" s="319"/>
      <c r="I484" s="319"/>
      <c r="J484" s="319"/>
      <c r="K484" s="319"/>
    </row>
    <row r="485" spans="1:11" s="211" customFormat="1" ht="12.6" hidden="1" customHeight="1" outlineLevel="1" x14ac:dyDescent="0.2">
      <c r="A485" s="212"/>
      <c r="B485" s="566">
        <v>2005</v>
      </c>
      <c r="C485" s="319">
        <f t="shared" si="8"/>
        <v>0</v>
      </c>
      <c r="D485" s="319">
        <f t="shared" si="8"/>
        <v>0</v>
      </c>
      <c r="E485" s="319">
        <f t="shared" si="8"/>
        <v>0</v>
      </c>
      <c r="F485" s="319">
        <f t="shared" si="8"/>
        <v>0</v>
      </c>
      <c r="H485" s="319"/>
      <c r="I485" s="319"/>
      <c r="J485" s="319"/>
      <c r="K485" s="319"/>
    </row>
    <row r="486" spans="1:11" s="209" customFormat="1" ht="12.6" hidden="1" customHeight="1" outlineLevel="1" x14ac:dyDescent="0.2">
      <c r="A486" s="210" t="s">
        <v>6</v>
      </c>
      <c r="B486" s="568">
        <v>2001</v>
      </c>
      <c r="C486" s="318">
        <f t="shared" ref="C486:F490" si="9">MAX(C471,C476,C481)</f>
        <v>162</v>
      </c>
      <c r="D486" s="318">
        <f t="shared" si="9"/>
        <v>3517</v>
      </c>
      <c r="E486" s="318">
        <f t="shared" si="9"/>
        <v>2890.5</v>
      </c>
      <c r="F486" s="318">
        <f t="shared" si="9"/>
        <v>838.4</v>
      </c>
      <c r="H486" s="318"/>
      <c r="I486" s="318"/>
      <c r="J486" s="318"/>
      <c r="K486" s="318"/>
    </row>
    <row r="487" spans="1:11" s="209" customFormat="1" ht="12.6" hidden="1" customHeight="1" outlineLevel="1" x14ac:dyDescent="0.2">
      <c r="A487" s="210" t="s">
        <v>6</v>
      </c>
      <c r="B487" s="568">
        <v>2002</v>
      </c>
      <c r="C487" s="318">
        <f t="shared" si="9"/>
        <v>174.6</v>
      </c>
      <c r="D487" s="318">
        <f t="shared" si="9"/>
        <v>3338.4</v>
      </c>
      <c r="E487" s="318">
        <f t="shared" si="9"/>
        <v>2971.1</v>
      </c>
      <c r="F487" s="318">
        <f t="shared" si="9"/>
        <v>788.3</v>
      </c>
      <c r="H487" s="318"/>
      <c r="I487" s="318"/>
      <c r="J487" s="318"/>
      <c r="K487" s="318"/>
    </row>
    <row r="488" spans="1:11" s="209" customFormat="1" ht="12.6" hidden="1" customHeight="1" outlineLevel="1" x14ac:dyDescent="0.2">
      <c r="A488" s="210" t="s">
        <v>6</v>
      </c>
      <c r="B488" s="568">
        <v>2003</v>
      </c>
      <c r="C488" s="318">
        <f t="shared" si="9"/>
        <v>587.4</v>
      </c>
      <c r="D488" s="318">
        <f t="shared" si="9"/>
        <v>3247.5</v>
      </c>
      <c r="E488" s="318">
        <f t="shared" si="9"/>
        <v>3836.5</v>
      </c>
      <c r="F488" s="318">
        <f t="shared" si="9"/>
        <v>2195.1999999999998</v>
      </c>
      <c r="H488" s="318"/>
      <c r="I488" s="318"/>
      <c r="J488" s="318"/>
      <c r="K488" s="318"/>
    </row>
    <row r="489" spans="1:11" s="209" customFormat="1" ht="12.6" hidden="1" customHeight="1" outlineLevel="1" x14ac:dyDescent="0.2">
      <c r="A489" s="210" t="s">
        <v>6</v>
      </c>
      <c r="B489" s="568">
        <v>2004</v>
      </c>
      <c r="C489" s="318">
        <f t="shared" si="9"/>
        <v>779.9</v>
      </c>
      <c r="D489" s="318">
        <f t="shared" si="9"/>
        <v>2455.6</v>
      </c>
      <c r="E489" s="318">
        <f t="shared" si="9"/>
        <v>4041.9</v>
      </c>
      <c r="F489" s="318">
        <f t="shared" si="9"/>
        <v>2125</v>
      </c>
      <c r="H489" s="318"/>
      <c r="I489" s="318"/>
      <c r="J489" s="318"/>
      <c r="K489" s="318"/>
    </row>
    <row r="490" spans="1:11" s="209" customFormat="1" ht="12.6" hidden="1" customHeight="1" outlineLevel="1" x14ac:dyDescent="0.2">
      <c r="A490" s="210" t="s">
        <v>6</v>
      </c>
      <c r="B490" s="568">
        <v>2005</v>
      </c>
      <c r="C490" s="318">
        <f t="shared" si="9"/>
        <v>825.9</v>
      </c>
      <c r="D490" s="318">
        <f t="shared" si="9"/>
        <v>2358.5</v>
      </c>
      <c r="E490" s="318">
        <f t="shared" si="9"/>
        <v>4221.5</v>
      </c>
      <c r="F490" s="318">
        <f t="shared" si="9"/>
        <v>2216.9</v>
      </c>
      <c r="H490" s="318"/>
      <c r="I490" s="318"/>
      <c r="J490" s="318"/>
      <c r="K490" s="318"/>
    </row>
    <row r="491" spans="1:11" ht="12.6" hidden="1" customHeight="1" outlineLevel="1" collapsed="1" x14ac:dyDescent="0.2"/>
    <row r="492" spans="1:11" ht="12.6" hidden="1" customHeight="1" outlineLevel="1" x14ac:dyDescent="0.2">
      <c r="A492" s="290" t="s">
        <v>2264</v>
      </c>
      <c r="B492" s="569"/>
      <c r="C492" s="316">
        <f>SUM(C8:C12)-SUM(C178:C432,C13:C177)/3</f>
        <v>100240.63333333335</v>
      </c>
      <c r="D492" s="317">
        <f>SUM(D8:D12)-SUM(D178:D432,D13:D177)/3</f>
        <v>72970.466666666674</v>
      </c>
      <c r="E492" s="317">
        <f>SUM(E8:E12)-SUM(E178:E432,E13:E177)/3</f>
        <v>199704.13333333333</v>
      </c>
      <c r="F492" s="316">
        <f>SUM(F8:F12)-SUM(F178:F432,F13:F177)/3</f>
        <v>1162416.9000000001</v>
      </c>
    </row>
    <row r="493" spans="1:11" ht="12.6" hidden="1" customHeight="1" outlineLevel="1" x14ac:dyDescent="0.2">
      <c r="A493" s="244" t="s">
        <v>811</v>
      </c>
      <c r="B493" s="568">
        <v>2001</v>
      </c>
      <c r="C493" s="276">
        <f t="shared" ref="C493:F497" si="10">C18-SUM(C23,C28,C33,C38)</f>
        <v>65.599999999999994</v>
      </c>
      <c r="D493" s="276">
        <f t="shared" si="10"/>
        <v>44.400000000000091</v>
      </c>
      <c r="E493" s="276">
        <f t="shared" si="10"/>
        <v>1515.5</v>
      </c>
      <c r="F493" s="276">
        <f t="shared" si="10"/>
        <v>1772.6999999999998</v>
      </c>
    </row>
    <row r="494" spans="1:11" ht="12.6" hidden="1" customHeight="1" outlineLevel="1" x14ac:dyDescent="0.2">
      <c r="B494" s="568">
        <v>2002</v>
      </c>
      <c r="C494" s="276">
        <f t="shared" si="10"/>
        <v>57.5</v>
      </c>
      <c r="D494" s="276">
        <f t="shared" si="10"/>
        <v>53.199999999999818</v>
      </c>
      <c r="E494" s="276">
        <f t="shared" si="10"/>
        <v>1287.5000000000005</v>
      </c>
      <c r="F494" s="276">
        <f t="shared" si="10"/>
        <v>4003</v>
      </c>
    </row>
    <row r="495" spans="1:11" ht="12.6" hidden="1" customHeight="1" outlineLevel="1" x14ac:dyDescent="0.2">
      <c r="B495" s="568">
        <v>2003</v>
      </c>
      <c r="C495" s="276">
        <f t="shared" si="10"/>
        <v>814.1</v>
      </c>
      <c r="D495" s="276">
        <f t="shared" si="10"/>
        <v>169.90000000000009</v>
      </c>
      <c r="E495" s="276">
        <f t="shared" si="10"/>
        <v>4655.1000000000004</v>
      </c>
      <c r="F495" s="276">
        <f t="shared" si="10"/>
        <v>6413.8</v>
      </c>
    </row>
    <row r="496" spans="1:11" ht="12.6" hidden="1" customHeight="1" outlineLevel="1" x14ac:dyDescent="0.2">
      <c r="A496" s="290"/>
      <c r="B496" s="570">
        <v>2004</v>
      </c>
      <c r="C496" s="316">
        <f t="shared" si="10"/>
        <v>791.6</v>
      </c>
      <c r="D496" s="316">
        <f t="shared" si="10"/>
        <v>154.09999999999991</v>
      </c>
      <c r="E496" s="316">
        <f t="shared" si="10"/>
        <v>4103.2000000000007</v>
      </c>
      <c r="F496" s="316">
        <f t="shared" si="10"/>
        <v>6276</v>
      </c>
    </row>
    <row r="497" spans="1:6" ht="12.6" hidden="1" customHeight="1" outlineLevel="1" x14ac:dyDescent="0.2">
      <c r="B497" s="568"/>
      <c r="C497" s="316">
        <f t="shared" si="10"/>
        <v>754.69999999999993</v>
      </c>
      <c r="D497" s="316">
        <f t="shared" si="10"/>
        <v>241.30000000000018</v>
      </c>
      <c r="E497" s="316">
        <f t="shared" si="10"/>
        <v>4081.7000000000007</v>
      </c>
      <c r="F497" s="316">
        <f t="shared" si="10"/>
        <v>6681.1</v>
      </c>
    </row>
    <row r="498" spans="1:6" ht="12.6" hidden="1" customHeight="1" outlineLevel="1" x14ac:dyDescent="0.2">
      <c r="A498" s="244" t="s">
        <v>810</v>
      </c>
      <c r="B498" s="568">
        <v>2001</v>
      </c>
      <c r="C498" s="276">
        <f t="shared" ref="C498:F502" si="11">C48-SUM(C83,C78,C73,C68,C63,C58,C53)</f>
        <v>180.9</v>
      </c>
      <c r="D498" s="276">
        <f t="shared" si="11"/>
        <v>471.7</v>
      </c>
      <c r="E498" s="276">
        <f t="shared" si="11"/>
        <v>899.7</v>
      </c>
      <c r="F498" s="276">
        <f t="shared" si="11"/>
        <v>563</v>
      </c>
    </row>
    <row r="499" spans="1:6" ht="12.6" hidden="1" customHeight="1" outlineLevel="1" x14ac:dyDescent="0.2">
      <c r="B499" s="568">
        <v>2002</v>
      </c>
      <c r="C499" s="276">
        <f t="shared" si="11"/>
        <v>176.2</v>
      </c>
      <c r="D499" s="276">
        <f t="shared" si="11"/>
        <v>384.1</v>
      </c>
      <c r="E499" s="276">
        <f t="shared" si="11"/>
        <v>850.4</v>
      </c>
      <c r="F499" s="276">
        <f t="shared" si="11"/>
        <v>612.20000000000005</v>
      </c>
    </row>
    <row r="500" spans="1:6" ht="12.6" hidden="1" customHeight="1" outlineLevel="1" x14ac:dyDescent="0.2">
      <c r="B500" s="568">
        <v>2003</v>
      </c>
      <c r="C500" s="276">
        <f t="shared" si="11"/>
        <v>2527.9</v>
      </c>
      <c r="D500" s="276">
        <f t="shared" si="11"/>
        <v>447.5</v>
      </c>
      <c r="E500" s="276">
        <f t="shared" si="11"/>
        <v>6069.4</v>
      </c>
      <c r="F500" s="276">
        <f t="shared" si="11"/>
        <v>12850.2</v>
      </c>
    </row>
    <row r="501" spans="1:6" ht="12.6" hidden="1" customHeight="1" outlineLevel="1" x14ac:dyDescent="0.2">
      <c r="A501" s="290"/>
      <c r="B501" s="570">
        <v>2004</v>
      </c>
      <c r="C501" s="316">
        <f t="shared" si="11"/>
        <v>2706.7</v>
      </c>
      <c r="D501" s="316">
        <f t="shared" si="11"/>
        <v>394.3</v>
      </c>
      <c r="E501" s="317">
        <f t="shared" si="11"/>
        <v>5517</v>
      </c>
      <c r="F501" s="316">
        <f t="shared" si="11"/>
        <v>12527</v>
      </c>
    </row>
    <row r="502" spans="1:6" ht="12.6" hidden="1" customHeight="1" outlineLevel="1" x14ac:dyDescent="0.2">
      <c r="A502" s="290"/>
      <c r="B502" s="570">
        <v>2005</v>
      </c>
      <c r="C502" s="316">
        <f t="shared" si="11"/>
        <v>2469.6999999999998</v>
      </c>
      <c r="D502" s="316">
        <f t="shared" si="11"/>
        <v>328.3</v>
      </c>
      <c r="E502" s="317">
        <f t="shared" si="11"/>
        <v>5323.3</v>
      </c>
      <c r="F502" s="316">
        <f t="shared" si="11"/>
        <v>13236.9</v>
      </c>
    </row>
    <row r="503" spans="1:6" ht="12.6" hidden="1" customHeight="1" outlineLevel="1" x14ac:dyDescent="0.2">
      <c r="A503" s="244" t="s">
        <v>809</v>
      </c>
      <c r="B503" s="568">
        <v>2001</v>
      </c>
      <c r="C503" s="276">
        <f t="shared" ref="C503:F507" si="12">C88-SUM(C133,C128,C123,C118,C113,C108,C103,C98,C93)</f>
        <v>436.1</v>
      </c>
      <c r="D503" s="276">
        <f t="shared" si="12"/>
        <v>7084.3</v>
      </c>
      <c r="E503" s="276">
        <f t="shared" si="12"/>
        <v>3921.4</v>
      </c>
      <c r="F503" s="276">
        <f t="shared" si="12"/>
        <v>7296</v>
      </c>
    </row>
    <row r="504" spans="1:6" ht="12.6" hidden="1" customHeight="1" outlineLevel="1" x14ac:dyDescent="0.2">
      <c r="B504" s="568">
        <v>2002</v>
      </c>
      <c r="C504" s="276">
        <f t="shared" si="12"/>
        <v>397.8</v>
      </c>
      <c r="D504" s="276">
        <f t="shared" si="12"/>
        <v>2794.9</v>
      </c>
      <c r="E504" s="276">
        <f t="shared" si="12"/>
        <v>3176.6</v>
      </c>
      <c r="F504" s="276">
        <f t="shared" si="12"/>
        <v>7576</v>
      </c>
    </row>
    <row r="505" spans="1:6" ht="12.6" hidden="1" customHeight="1" outlineLevel="1" x14ac:dyDescent="0.2">
      <c r="B505" s="568">
        <v>2003</v>
      </c>
      <c r="C505" s="276">
        <f t="shared" si="12"/>
        <v>3519.8</v>
      </c>
      <c r="D505" s="276">
        <f t="shared" si="12"/>
        <v>1487.2</v>
      </c>
      <c r="E505" s="276">
        <f t="shared" si="12"/>
        <v>7186.5</v>
      </c>
      <c r="F505" s="276">
        <f t="shared" si="12"/>
        <v>27827.8</v>
      </c>
    </row>
    <row r="506" spans="1:6" ht="12.6" hidden="1" customHeight="1" outlineLevel="1" x14ac:dyDescent="0.2">
      <c r="A506" s="290"/>
      <c r="B506" s="570">
        <v>2004</v>
      </c>
      <c r="C506" s="316">
        <f t="shared" si="12"/>
        <v>3825.2</v>
      </c>
      <c r="D506" s="316">
        <f t="shared" si="12"/>
        <v>1483.7</v>
      </c>
      <c r="E506" s="316">
        <f t="shared" si="12"/>
        <v>6681.6</v>
      </c>
      <c r="F506" s="316">
        <f t="shared" si="12"/>
        <v>26959.1</v>
      </c>
    </row>
    <row r="507" spans="1:6" ht="12.6" hidden="1" customHeight="1" outlineLevel="1" x14ac:dyDescent="0.2">
      <c r="A507" s="290"/>
      <c r="B507" s="570">
        <v>2005</v>
      </c>
      <c r="C507" s="316">
        <f t="shared" si="12"/>
        <v>3658</v>
      </c>
      <c r="D507" s="316">
        <f t="shared" si="12"/>
        <v>1647.3</v>
      </c>
      <c r="E507" s="316">
        <f t="shared" si="12"/>
        <v>6356.4</v>
      </c>
      <c r="F507" s="316">
        <f t="shared" si="12"/>
        <v>30818.1</v>
      </c>
    </row>
    <row r="508" spans="1:6" ht="12.6" hidden="1" customHeight="1" outlineLevel="1" x14ac:dyDescent="0.2">
      <c r="A508" s="244" t="s">
        <v>808</v>
      </c>
      <c r="B508" s="568">
        <v>2001</v>
      </c>
      <c r="C508" s="276">
        <f t="shared" ref="C508:F512" si="13">C138-SUM(C173,C168,C163,C158,C153,C148,C143)</f>
        <v>369.4</v>
      </c>
      <c r="D508" s="276">
        <f t="shared" si="13"/>
        <v>106.9</v>
      </c>
      <c r="E508" s="276">
        <f t="shared" si="13"/>
        <v>1548.4</v>
      </c>
      <c r="F508" s="276">
        <f t="shared" si="13"/>
        <v>2210.8000000000002</v>
      </c>
    </row>
    <row r="509" spans="1:6" ht="12.6" hidden="1" customHeight="1" outlineLevel="1" x14ac:dyDescent="0.2">
      <c r="B509" s="568">
        <v>2002</v>
      </c>
      <c r="C509" s="276">
        <f t="shared" si="13"/>
        <v>369.5</v>
      </c>
      <c r="D509" s="276">
        <f t="shared" si="13"/>
        <v>105.3</v>
      </c>
      <c r="E509" s="276">
        <f t="shared" si="13"/>
        <v>1649.8</v>
      </c>
      <c r="F509" s="276">
        <f t="shared" si="13"/>
        <v>1556.6</v>
      </c>
    </row>
    <row r="510" spans="1:6" ht="12.6" hidden="1" customHeight="1" outlineLevel="1" x14ac:dyDescent="0.2">
      <c r="B510" s="568">
        <v>2003</v>
      </c>
      <c r="C510" s="276">
        <f t="shared" si="13"/>
        <v>3824.7</v>
      </c>
      <c r="D510" s="276">
        <f t="shared" si="13"/>
        <v>255.6</v>
      </c>
      <c r="E510" s="276">
        <f t="shared" si="13"/>
        <v>6762.4</v>
      </c>
      <c r="F510" s="276">
        <f t="shared" si="13"/>
        <v>20197.900000000001</v>
      </c>
    </row>
    <row r="511" spans="1:6" ht="12.6" hidden="1" customHeight="1" outlineLevel="1" x14ac:dyDescent="0.2">
      <c r="A511" s="290"/>
      <c r="B511" s="570">
        <v>2004</v>
      </c>
      <c r="C511" s="316">
        <f t="shared" si="13"/>
        <v>4291.6000000000004</v>
      </c>
      <c r="D511" s="316">
        <f t="shared" si="13"/>
        <v>279.7</v>
      </c>
      <c r="E511" s="316">
        <f t="shared" si="13"/>
        <v>6224.5</v>
      </c>
      <c r="F511" s="316">
        <f t="shared" si="13"/>
        <v>19642.8</v>
      </c>
    </row>
    <row r="512" spans="1:6" ht="12.6" hidden="1" customHeight="1" outlineLevel="1" x14ac:dyDescent="0.2">
      <c r="A512" s="290"/>
      <c r="B512" s="570">
        <v>2005</v>
      </c>
      <c r="C512" s="316">
        <f t="shared" si="13"/>
        <v>3928.8</v>
      </c>
      <c r="D512" s="316">
        <f t="shared" si="13"/>
        <v>239.8</v>
      </c>
      <c r="E512" s="316">
        <f t="shared" si="13"/>
        <v>6813.8</v>
      </c>
      <c r="F512" s="316">
        <f t="shared" si="13"/>
        <v>20516.099999999999</v>
      </c>
    </row>
    <row r="513" spans="1:6" ht="12.6" hidden="1" customHeight="1" outlineLevel="1" x14ac:dyDescent="0.2">
      <c r="A513" s="244" t="s">
        <v>807</v>
      </c>
      <c r="B513" s="568">
        <v>2001</v>
      </c>
      <c r="C513" s="276">
        <f t="shared" ref="C513:F517" si="14">C183-SUM(C238,C233,C228,C223,C218,C213,C208,C203,C198,C193,C188)</f>
        <v>384</v>
      </c>
      <c r="D513" s="276">
        <f t="shared" si="14"/>
        <v>1856.4</v>
      </c>
      <c r="E513" s="276">
        <f t="shared" si="14"/>
        <v>2830.8</v>
      </c>
      <c r="F513" s="276">
        <f t="shared" si="14"/>
        <v>2882.1</v>
      </c>
    </row>
    <row r="514" spans="1:6" ht="12.6" hidden="1" customHeight="1" outlineLevel="1" x14ac:dyDescent="0.2">
      <c r="B514" s="568">
        <v>2002</v>
      </c>
      <c r="C514" s="276">
        <f t="shared" si="14"/>
        <v>349.2</v>
      </c>
      <c r="D514" s="276">
        <f t="shared" si="14"/>
        <v>1515.1</v>
      </c>
      <c r="E514" s="276">
        <f t="shared" si="14"/>
        <v>2611.1999999999998</v>
      </c>
      <c r="F514" s="276">
        <f t="shared" si="14"/>
        <v>2405.1999999999998</v>
      </c>
    </row>
    <row r="515" spans="1:6" ht="12.6" hidden="1" customHeight="1" outlineLevel="1" x14ac:dyDescent="0.2">
      <c r="B515" s="568">
        <v>2003</v>
      </c>
      <c r="C515" s="276">
        <f t="shared" si="14"/>
        <v>5097.8</v>
      </c>
      <c r="D515" s="276">
        <f t="shared" si="14"/>
        <v>1747.3</v>
      </c>
      <c r="E515" s="276">
        <f t="shared" si="14"/>
        <v>8539.2999999999993</v>
      </c>
      <c r="F515" s="276">
        <f t="shared" si="14"/>
        <v>38884.800000000003</v>
      </c>
    </row>
    <row r="516" spans="1:6" ht="12.6" hidden="1" customHeight="1" outlineLevel="1" x14ac:dyDescent="0.2">
      <c r="A516" s="290"/>
      <c r="B516" s="570">
        <v>2004</v>
      </c>
      <c r="C516" s="316">
        <f t="shared" si="14"/>
        <v>5611.7</v>
      </c>
      <c r="D516" s="317">
        <f t="shared" si="14"/>
        <v>1276.4000000000001</v>
      </c>
      <c r="E516" s="316">
        <f t="shared" si="14"/>
        <v>7798</v>
      </c>
      <c r="F516" s="316">
        <f t="shared" si="14"/>
        <v>38793.699999999997</v>
      </c>
    </row>
    <row r="517" spans="1:6" ht="12.6" hidden="1" customHeight="1" outlineLevel="1" x14ac:dyDescent="0.2">
      <c r="A517" s="290"/>
      <c r="B517" s="570">
        <v>2005</v>
      </c>
      <c r="C517" s="316">
        <f t="shared" si="14"/>
        <v>5949.5</v>
      </c>
      <c r="D517" s="317">
        <f t="shared" si="14"/>
        <v>1050.0999999999999</v>
      </c>
      <c r="E517" s="316">
        <f t="shared" si="14"/>
        <v>8017.2</v>
      </c>
      <c r="F517" s="316">
        <f t="shared" si="14"/>
        <v>41736.300000000003</v>
      </c>
    </row>
    <row r="518" spans="1:6" ht="12.6" hidden="1" customHeight="1" outlineLevel="1" x14ac:dyDescent="0.2">
      <c r="A518" s="244" t="s">
        <v>806</v>
      </c>
      <c r="B518" s="568">
        <v>2001</v>
      </c>
      <c r="C518" s="276">
        <f t="shared" ref="C518:F522" si="15">C243-SUM(C308,C303,C298,C293,C288,C283,C278,C273,C268,C263,C258,C253,C248)</f>
        <v>468.1</v>
      </c>
      <c r="D518" s="276">
        <f t="shared" si="15"/>
        <v>3737.6</v>
      </c>
      <c r="E518" s="276">
        <f t="shared" si="15"/>
        <v>3234.7</v>
      </c>
      <c r="F518" s="276">
        <f t="shared" si="15"/>
        <v>19280.3</v>
      </c>
    </row>
    <row r="519" spans="1:6" ht="12.6" hidden="1" customHeight="1" outlineLevel="1" x14ac:dyDescent="0.2">
      <c r="B519" s="568">
        <v>2002</v>
      </c>
      <c r="C519" s="276">
        <f t="shared" si="15"/>
        <v>453.2</v>
      </c>
      <c r="D519" s="276">
        <f t="shared" si="15"/>
        <v>3356.2</v>
      </c>
      <c r="E519" s="276">
        <f t="shared" si="15"/>
        <v>3354.7</v>
      </c>
      <c r="F519" s="276">
        <f t="shared" si="15"/>
        <v>18781.5</v>
      </c>
    </row>
    <row r="520" spans="1:6" ht="12.6" hidden="1" customHeight="1" outlineLevel="1" x14ac:dyDescent="0.2">
      <c r="B520" s="568">
        <v>2003</v>
      </c>
      <c r="C520" s="276">
        <f t="shared" si="15"/>
        <v>5372.7</v>
      </c>
      <c r="D520" s="276">
        <f t="shared" si="15"/>
        <v>3360</v>
      </c>
      <c r="E520" s="276">
        <f t="shared" si="15"/>
        <v>8342.1</v>
      </c>
      <c r="F520" s="276">
        <f t="shared" si="15"/>
        <v>54407.199999999997</v>
      </c>
    </row>
    <row r="521" spans="1:6" ht="12.6" hidden="1" customHeight="1" outlineLevel="1" x14ac:dyDescent="0.2">
      <c r="A521" s="290"/>
      <c r="B521" s="570">
        <v>2004</v>
      </c>
      <c r="C521" s="316">
        <f t="shared" si="15"/>
        <v>5918.4</v>
      </c>
      <c r="D521" s="316">
        <f t="shared" si="15"/>
        <v>3018</v>
      </c>
      <c r="E521" s="316">
        <f t="shared" si="15"/>
        <v>7375.9</v>
      </c>
      <c r="F521" s="316">
        <f t="shared" si="15"/>
        <v>52290.8</v>
      </c>
    </row>
    <row r="522" spans="1:6" ht="12.6" hidden="1" customHeight="1" outlineLevel="1" x14ac:dyDescent="0.2">
      <c r="A522" s="290"/>
      <c r="B522" s="570">
        <v>2005</v>
      </c>
      <c r="C522" s="316">
        <f t="shared" si="15"/>
        <v>5906.5</v>
      </c>
      <c r="D522" s="316">
        <f t="shared" si="15"/>
        <v>3240.1</v>
      </c>
      <c r="E522" s="316">
        <f t="shared" si="15"/>
        <v>7134.2</v>
      </c>
      <c r="F522" s="316">
        <f t="shared" si="15"/>
        <v>56199.1</v>
      </c>
    </row>
    <row r="523" spans="1:6" ht="12.6" hidden="1" customHeight="1" outlineLevel="1" x14ac:dyDescent="0.2">
      <c r="A523" s="244" t="s">
        <v>805</v>
      </c>
      <c r="B523" s="568">
        <v>2001</v>
      </c>
      <c r="C523" s="276">
        <f t="shared" ref="C523:F527" si="16">C318-SUM(C383,C378,C373,C368,C363,C358,C353,C348,C343,C338,C333,C328,C323)</f>
        <v>192.9</v>
      </c>
      <c r="D523" s="276">
        <f t="shared" si="16"/>
        <v>304.10000000000002</v>
      </c>
      <c r="E523" s="276">
        <f t="shared" si="16"/>
        <v>1125</v>
      </c>
      <c r="F523" s="276">
        <f t="shared" si="16"/>
        <v>1188.3</v>
      </c>
    </row>
    <row r="524" spans="1:6" ht="12.6" hidden="1" customHeight="1" outlineLevel="1" x14ac:dyDescent="0.2">
      <c r="B524" s="568">
        <v>2002</v>
      </c>
      <c r="C524" s="276">
        <f t="shared" si="16"/>
        <v>188.1</v>
      </c>
      <c r="D524" s="276">
        <f t="shared" si="16"/>
        <v>355.7</v>
      </c>
      <c r="E524" s="276">
        <f t="shared" si="16"/>
        <v>1336.5</v>
      </c>
      <c r="F524" s="276">
        <f t="shared" si="16"/>
        <v>1258.3</v>
      </c>
    </row>
    <row r="525" spans="1:6" ht="12.6" hidden="1" customHeight="1" outlineLevel="1" x14ac:dyDescent="0.2">
      <c r="B525" s="568">
        <v>2003</v>
      </c>
      <c r="C525" s="276">
        <f t="shared" si="16"/>
        <v>3576.7</v>
      </c>
      <c r="D525" s="276">
        <f t="shared" si="16"/>
        <v>546</v>
      </c>
      <c r="E525" s="276">
        <f t="shared" si="16"/>
        <v>5440.7</v>
      </c>
      <c r="F525" s="276">
        <f t="shared" si="16"/>
        <v>28014.7</v>
      </c>
    </row>
    <row r="526" spans="1:6" ht="12.6" hidden="1" customHeight="1" outlineLevel="1" x14ac:dyDescent="0.2">
      <c r="A526" s="290"/>
      <c r="B526" s="570">
        <v>2004</v>
      </c>
      <c r="C526" s="316">
        <f t="shared" si="16"/>
        <v>3799.1</v>
      </c>
      <c r="D526" s="316">
        <f t="shared" si="16"/>
        <v>550.29999999999995</v>
      </c>
      <c r="E526" s="316">
        <f t="shared" si="16"/>
        <v>4682.3</v>
      </c>
      <c r="F526" s="316">
        <f t="shared" si="16"/>
        <v>29141.3</v>
      </c>
    </row>
    <row r="527" spans="1:6" ht="12.6" hidden="1" customHeight="1" outlineLevel="1" x14ac:dyDescent="0.2">
      <c r="A527" s="290"/>
      <c r="B527" s="570">
        <v>2005</v>
      </c>
      <c r="C527" s="316">
        <f t="shared" si="16"/>
        <v>3739.6</v>
      </c>
      <c r="D527" s="316">
        <f t="shared" si="16"/>
        <v>452</v>
      </c>
      <c r="E527" s="316">
        <f t="shared" si="16"/>
        <v>4276.6000000000004</v>
      </c>
      <c r="F527" s="316">
        <f t="shared" si="16"/>
        <v>29239.5</v>
      </c>
    </row>
    <row r="528" spans="1:6" ht="12.6" hidden="1" customHeight="1" outlineLevel="1" x14ac:dyDescent="0.2">
      <c r="A528" s="244" t="s">
        <v>804</v>
      </c>
      <c r="B528" s="568">
        <v>2001</v>
      </c>
      <c r="C528" s="276">
        <f t="shared" ref="C528:F532" si="17">C388-SUM(C428,C423,C418,C413,C408,C403,C398,C393)</f>
        <v>2907</v>
      </c>
      <c r="D528" s="276">
        <f t="shared" si="17"/>
        <v>9068</v>
      </c>
      <c r="E528" s="276">
        <f t="shared" si="17"/>
        <v>8541.2999999999993</v>
      </c>
      <c r="F528" s="276">
        <f t="shared" si="17"/>
        <v>116696.7</v>
      </c>
    </row>
    <row r="529" spans="1:6" ht="12.6" hidden="1" customHeight="1" outlineLevel="1" x14ac:dyDescent="0.2">
      <c r="B529" s="568">
        <v>2002</v>
      </c>
      <c r="C529" s="276">
        <f t="shared" si="17"/>
        <v>2587.4</v>
      </c>
      <c r="D529" s="276">
        <f t="shared" si="17"/>
        <v>6949.5</v>
      </c>
      <c r="E529" s="276">
        <f t="shared" si="17"/>
        <v>8939.2999999999993</v>
      </c>
      <c r="F529" s="276">
        <f t="shared" si="17"/>
        <v>105103.8</v>
      </c>
    </row>
    <row r="530" spans="1:6" ht="12.6" hidden="1" customHeight="1" outlineLevel="1" x14ac:dyDescent="0.2">
      <c r="B530" s="568">
        <v>2003</v>
      </c>
      <c r="C530" s="276">
        <f t="shared" si="17"/>
        <v>5471.5</v>
      </c>
      <c r="D530" s="276">
        <f t="shared" si="17"/>
        <v>4443.3999999999996</v>
      </c>
      <c r="E530" s="276">
        <f t="shared" si="17"/>
        <v>10077.4</v>
      </c>
      <c r="F530" s="276">
        <f t="shared" si="17"/>
        <v>88564.2</v>
      </c>
    </row>
    <row r="531" spans="1:6" ht="12.6" hidden="1" customHeight="1" outlineLevel="1" x14ac:dyDescent="0.2">
      <c r="A531" s="290"/>
      <c r="B531" s="570">
        <v>2004</v>
      </c>
      <c r="C531" s="316">
        <f t="shared" si="17"/>
        <v>4068.6</v>
      </c>
      <c r="D531" s="316">
        <f t="shared" si="17"/>
        <v>3737.9</v>
      </c>
      <c r="E531" s="316">
        <f t="shared" si="17"/>
        <v>9603.7999999999993</v>
      </c>
      <c r="F531" s="316">
        <f t="shared" si="17"/>
        <v>90961</v>
      </c>
    </row>
    <row r="532" spans="1:6" ht="12.6" hidden="1" customHeight="1" outlineLevel="1" x14ac:dyDescent="0.2">
      <c r="A532" s="290"/>
      <c r="B532" s="570">
        <v>2005</v>
      </c>
      <c r="C532" s="316">
        <f t="shared" si="17"/>
        <v>4688.5</v>
      </c>
      <c r="D532" s="316">
        <f t="shared" si="17"/>
        <v>4674.8</v>
      </c>
      <c r="E532" s="316">
        <f t="shared" si="17"/>
        <v>12247.6</v>
      </c>
      <c r="F532" s="316">
        <f t="shared" si="17"/>
        <v>133815.4</v>
      </c>
    </row>
    <row r="533" spans="1:6" ht="12.6" hidden="1" customHeight="1" outlineLevel="1" x14ac:dyDescent="0.2">
      <c r="A533" s="244" t="s">
        <v>2263</v>
      </c>
      <c r="B533" s="568">
        <v>2001</v>
      </c>
      <c r="C533" s="276">
        <f t="shared" ref="C533:F537" si="18">C18-C13</f>
        <v>0</v>
      </c>
      <c r="D533" s="276">
        <f t="shared" si="18"/>
        <v>0</v>
      </c>
      <c r="E533" s="276">
        <f t="shared" si="18"/>
        <v>0</v>
      </c>
      <c r="F533" s="276">
        <f t="shared" si="18"/>
        <v>0</v>
      </c>
    </row>
    <row r="534" spans="1:6" ht="12.6" hidden="1" customHeight="1" outlineLevel="1" x14ac:dyDescent="0.2">
      <c r="B534" s="568">
        <v>2002</v>
      </c>
      <c r="C534" s="276">
        <f t="shared" si="18"/>
        <v>0</v>
      </c>
      <c r="D534" s="276">
        <f t="shared" si="18"/>
        <v>0</v>
      </c>
      <c r="E534" s="276">
        <f t="shared" si="18"/>
        <v>0</v>
      </c>
      <c r="F534" s="276">
        <f t="shared" si="18"/>
        <v>0</v>
      </c>
    </row>
    <row r="535" spans="1:6" ht="12.6" hidden="1" customHeight="1" outlineLevel="1" x14ac:dyDescent="0.2">
      <c r="B535" s="568">
        <v>2003</v>
      </c>
      <c r="C535" s="276">
        <f t="shared" si="18"/>
        <v>0</v>
      </c>
      <c r="D535" s="276">
        <f t="shared" si="18"/>
        <v>0</v>
      </c>
      <c r="E535" s="276">
        <f t="shared" si="18"/>
        <v>0</v>
      </c>
      <c r="F535" s="276">
        <f t="shared" si="18"/>
        <v>0</v>
      </c>
    </row>
    <row r="536" spans="1:6" ht="12.6" hidden="1" customHeight="1" outlineLevel="1" x14ac:dyDescent="0.2">
      <c r="A536" s="290"/>
      <c r="B536" s="570">
        <v>2004</v>
      </c>
      <c r="C536" s="316">
        <f t="shared" si="18"/>
        <v>0</v>
      </c>
      <c r="D536" s="316">
        <f t="shared" si="18"/>
        <v>0</v>
      </c>
      <c r="E536" s="316">
        <f t="shared" si="18"/>
        <v>0</v>
      </c>
      <c r="F536" s="316">
        <f t="shared" si="18"/>
        <v>0</v>
      </c>
    </row>
    <row r="537" spans="1:6" ht="12.6" hidden="1" customHeight="1" outlineLevel="1" x14ac:dyDescent="0.2">
      <c r="A537" s="290"/>
      <c r="B537" s="570">
        <v>2005</v>
      </c>
      <c r="C537" s="316">
        <f t="shared" si="18"/>
        <v>0</v>
      </c>
      <c r="D537" s="316">
        <f t="shared" si="18"/>
        <v>0</v>
      </c>
      <c r="E537" s="316">
        <f t="shared" si="18"/>
        <v>0</v>
      </c>
      <c r="F537" s="316">
        <f t="shared" si="18"/>
        <v>0</v>
      </c>
    </row>
    <row r="538" spans="1:6" ht="12.6" hidden="1" customHeight="1" outlineLevel="1" x14ac:dyDescent="0.2">
      <c r="A538" s="244" t="s">
        <v>2262</v>
      </c>
      <c r="B538" s="568">
        <v>2001</v>
      </c>
      <c r="C538" s="276">
        <f t="shared" ref="C538:F542" si="19">C43-SUM(C138,C88,C48)</f>
        <v>986.4</v>
      </c>
      <c r="D538" s="276">
        <f t="shared" si="19"/>
        <v>7662.8</v>
      </c>
      <c r="E538" s="276">
        <f t="shared" si="19"/>
        <v>6369.4</v>
      </c>
      <c r="F538" s="276">
        <f t="shared" si="19"/>
        <v>10069.700000000001</v>
      </c>
    </row>
    <row r="539" spans="1:6" ht="12.6" hidden="1" customHeight="1" outlineLevel="1" x14ac:dyDescent="0.2">
      <c r="B539" s="568">
        <v>2002</v>
      </c>
      <c r="C539" s="276">
        <f t="shared" si="19"/>
        <v>943.4</v>
      </c>
      <c r="D539" s="276">
        <f t="shared" si="19"/>
        <v>3284.3</v>
      </c>
      <c r="E539" s="276">
        <f t="shared" si="19"/>
        <v>5676.8</v>
      </c>
      <c r="F539" s="276">
        <f t="shared" si="19"/>
        <v>9744.7999999999993</v>
      </c>
    </row>
    <row r="540" spans="1:6" ht="12.6" hidden="1" customHeight="1" outlineLevel="1" x14ac:dyDescent="0.2">
      <c r="B540" s="568">
        <v>2003</v>
      </c>
      <c r="C540" s="276">
        <f t="shared" si="19"/>
        <v>9872.5</v>
      </c>
      <c r="D540" s="276">
        <f t="shared" si="19"/>
        <v>2190.4</v>
      </c>
      <c r="E540" s="276">
        <f t="shared" si="19"/>
        <v>20018.400000000001</v>
      </c>
      <c r="F540" s="276">
        <f t="shared" si="19"/>
        <v>60875.8</v>
      </c>
    </row>
    <row r="541" spans="1:6" ht="12.6" hidden="1" customHeight="1" outlineLevel="1" x14ac:dyDescent="0.2">
      <c r="A541" s="290"/>
      <c r="B541" s="570">
        <v>2004</v>
      </c>
      <c r="C541" s="316">
        <f t="shared" si="19"/>
        <v>10823.4</v>
      </c>
      <c r="D541" s="316">
        <f t="shared" si="19"/>
        <v>2157.6</v>
      </c>
      <c r="E541" s="316">
        <f t="shared" si="19"/>
        <v>18423.099999999999</v>
      </c>
      <c r="F541" s="316">
        <f t="shared" si="19"/>
        <v>59128.9</v>
      </c>
    </row>
    <row r="542" spans="1:6" ht="12.6" hidden="1" customHeight="1" outlineLevel="1" x14ac:dyDescent="0.2">
      <c r="A542" s="290"/>
      <c r="B542" s="570">
        <v>2005</v>
      </c>
      <c r="C542" s="316">
        <f t="shared" si="19"/>
        <v>10056.6</v>
      </c>
      <c r="D542" s="316">
        <f t="shared" si="19"/>
        <v>2215.4</v>
      </c>
      <c r="E542" s="316">
        <f t="shared" si="19"/>
        <v>18493.5</v>
      </c>
      <c r="F542" s="316">
        <f t="shared" si="19"/>
        <v>64571.1</v>
      </c>
    </row>
    <row r="543" spans="1:6" ht="12.6" hidden="1" customHeight="1" outlineLevel="1" x14ac:dyDescent="0.2">
      <c r="A543" s="244" t="s">
        <v>2261</v>
      </c>
      <c r="B543" s="568">
        <v>2001</v>
      </c>
      <c r="C543" s="276">
        <f t="shared" ref="C543:F547" si="20">C178-SUM(C183,C243)</f>
        <v>852.1</v>
      </c>
      <c r="D543" s="276">
        <f t="shared" si="20"/>
        <v>5594.1</v>
      </c>
      <c r="E543" s="276">
        <f t="shared" si="20"/>
        <v>6065.5</v>
      </c>
      <c r="F543" s="276">
        <f t="shared" si="20"/>
        <v>22162.400000000001</v>
      </c>
    </row>
    <row r="544" spans="1:6" ht="12.6" hidden="1" customHeight="1" outlineLevel="1" x14ac:dyDescent="0.2">
      <c r="B544" s="568">
        <v>2002</v>
      </c>
      <c r="C544" s="276">
        <f t="shared" si="20"/>
        <v>802.4</v>
      </c>
      <c r="D544" s="276">
        <f t="shared" si="20"/>
        <v>4871.3</v>
      </c>
      <c r="E544" s="276">
        <f t="shared" si="20"/>
        <v>5965.9</v>
      </c>
      <c r="F544" s="276">
        <f t="shared" si="20"/>
        <v>21186.7</v>
      </c>
    </row>
    <row r="545" spans="1:6" ht="12.6" hidden="1" customHeight="1" outlineLevel="1" x14ac:dyDescent="0.2">
      <c r="B545" s="568">
        <v>2003</v>
      </c>
      <c r="C545" s="276">
        <f t="shared" si="20"/>
        <v>10470.6</v>
      </c>
      <c r="D545" s="276">
        <f t="shared" si="20"/>
        <v>5107.2</v>
      </c>
      <c r="E545" s="276">
        <f t="shared" si="20"/>
        <v>16881.400000000001</v>
      </c>
      <c r="F545" s="276">
        <f t="shared" si="20"/>
        <v>93292</v>
      </c>
    </row>
    <row r="546" spans="1:6" ht="12.6" hidden="1" customHeight="1" outlineLevel="1" x14ac:dyDescent="0.2">
      <c r="A546" s="290"/>
      <c r="B546" s="570">
        <v>2004</v>
      </c>
      <c r="C546" s="316">
        <f t="shared" si="20"/>
        <v>11530.1</v>
      </c>
      <c r="D546" s="316">
        <f t="shared" si="20"/>
        <v>4294.3999999999996</v>
      </c>
      <c r="E546" s="316">
        <f t="shared" si="20"/>
        <v>15173.9</v>
      </c>
      <c r="F546" s="316">
        <f t="shared" si="20"/>
        <v>91084.6</v>
      </c>
    </row>
    <row r="547" spans="1:6" ht="12.6" hidden="1" customHeight="1" outlineLevel="1" x14ac:dyDescent="0.2">
      <c r="A547" s="290"/>
      <c r="B547" s="570">
        <v>2005</v>
      </c>
      <c r="C547" s="316">
        <f t="shared" si="20"/>
        <v>11856</v>
      </c>
      <c r="D547" s="316">
        <f t="shared" si="20"/>
        <v>4290.2</v>
      </c>
      <c r="E547" s="316">
        <f t="shared" si="20"/>
        <v>15151.3</v>
      </c>
      <c r="F547" s="316">
        <f t="shared" si="20"/>
        <v>97935.3</v>
      </c>
    </row>
    <row r="548" spans="1:6" ht="12.6" hidden="1" customHeight="1" outlineLevel="1" x14ac:dyDescent="0.2">
      <c r="A548" s="244" t="s">
        <v>2260</v>
      </c>
      <c r="B548" s="568">
        <v>2001</v>
      </c>
      <c r="C548" s="276">
        <f t="shared" ref="C548:F552" si="21">C313-SUM(C318,C388)</f>
        <v>3099.9</v>
      </c>
      <c r="D548" s="276">
        <f t="shared" si="21"/>
        <v>9372.1</v>
      </c>
      <c r="E548" s="276">
        <f t="shared" si="21"/>
        <v>9666.2999999999993</v>
      </c>
      <c r="F548" s="276">
        <f t="shared" si="21"/>
        <v>117885</v>
      </c>
    </row>
    <row r="549" spans="1:6" ht="12.6" hidden="1" customHeight="1" outlineLevel="1" x14ac:dyDescent="0.2">
      <c r="B549" s="568">
        <v>2002</v>
      </c>
      <c r="C549" s="276">
        <f t="shared" si="21"/>
        <v>2775.5</v>
      </c>
      <c r="D549" s="276">
        <f t="shared" si="21"/>
        <v>7305.2</v>
      </c>
      <c r="E549" s="276">
        <f t="shared" si="21"/>
        <v>10275.700000000001</v>
      </c>
      <c r="F549" s="276">
        <f t="shared" si="21"/>
        <v>106362.1</v>
      </c>
    </row>
    <row r="550" spans="1:6" ht="12.6" hidden="1" customHeight="1" outlineLevel="1" x14ac:dyDescent="0.2">
      <c r="B550" s="568">
        <v>2003</v>
      </c>
      <c r="C550" s="276">
        <f t="shared" si="21"/>
        <v>9048.2000000000007</v>
      </c>
      <c r="D550" s="276">
        <f t="shared" si="21"/>
        <v>4989.3999999999996</v>
      </c>
      <c r="E550" s="276">
        <f t="shared" si="21"/>
        <v>15518.2</v>
      </c>
      <c r="F550" s="276">
        <f t="shared" si="21"/>
        <v>116579</v>
      </c>
    </row>
    <row r="551" spans="1:6" ht="12.6" hidden="1" customHeight="1" outlineLevel="1" x14ac:dyDescent="0.2">
      <c r="B551" s="570">
        <v>2004</v>
      </c>
      <c r="C551" s="276">
        <f t="shared" si="21"/>
        <v>7867.7</v>
      </c>
      <c r="D551" s="276">
        <f t="shared" si="21"/>
        <v>4288.2</v>
      </c>
      <c r="E551" s="276">
        <f t="shared" si="21"/>
        <v>14286.1</v>
      </c>
      <c r="F551" s="276">
        <f t="shared" si="21"/>
        <v>120102.3</v>
      </c>
    </row>
    <row r="552" spans="1:6" ht="12.6" hidden="1" customHeight="1" outlineLevel="1" x14ac:dyDescent="0.2">
      <c r="B552" s="570">
        <v>2005</v>
      </c>
      <c r="C552" s="276">
        <f t="shared" si="21"/>
        <v>8428.1</v>
      </c>
      <c r="D552" s="276">
        <f t="shared" si="21"/>
        <v>5126.8</v>
      </c>
      <c r="E552" s="276">
        <f t="shared" si="21"/>
        <v>16524.3</v>
      </c>
      <c r="F552" s="276">
        <f t="shared" si="21"/>
        <v>163055</v>
      </c>
    </row>
    <row r="553" spans="1:6" ht="12.6" customHeight="1" collapsed="1" x14ac:dyDescent="0.2"/>
  </sheetData>
  <dataConsolidate>
    <dataRefs count="3">
      <dataRef ref="B95:N108" sheet="J+V-MP" r:id="rId1"/>
      <dataRef ref="B95:N108" sheet="J+V-súkr.sp." r:id="rId2"/>
      <dataRef ref="B97:N110" sheet="Pr-spolu" r:id="rId3"/>
    </dataRefs>
  </dataConsolidate>
  <mergeCells count="12">
    <mergeCell ref="A3:F3"/>
    <mergeCell ref="A5:A7"/>
    <mergeCell ref="B5:B7"/>
    <mergeCell ref="C5:C6"/>
    <mergeCell ref="D5:D6"/>
    <mergeCell ref="E5:E6"/>
    <mergeCell ref="F5:F6"/>
    <mergeCell ref="H5:H6"/>
    <mergeCell ref="I5:I6"/>
    <mergeCell ref="J5:J6"/>
    <mergeCell ref="K5:K6"/>
    <mergeCell ref="A433:F433"/>
  </mergeCells>
  <hyperlinks>
    <hyperlink ref="F434" r:id="rId4" location="!/view/sk/VBD_SK_WIN/zp3003rr/v_zp3003rr_00_00_00_sk"/>
    <hyperlink ref="E434" r:id="rId5" location="!/view/sk/vbd_sk_win2/zp3803rs/v_zp3803rs_00_00_00_sk"/>
    <hyperlink ref="I2:J2" location="Obsah_Contents!A1" display="Obsah / Contents"/>
  </hyperlinks>
  <printOptions horizontalCentered="1"/>
  <pageMargins left="0.23622047244094491" right="0.23622047244094491" top="0.74803149606299213" bottom="0.74803149606299213" header="0.31496062992125984" footer="0.31496062992125984"/>
  <pageSetup paperSize="9" scale="77" orientation="portrait" r:id="rId6"/>
  <headerFooter alignWithMargins="0">
    <oddHeader>&amp;R&amp;8&amp;A</oddHeader>
    <oddFooter>&amp;R&amp;8&amp;P</oddFooter>
  </headerFooter>
  <rowBreaks count="2" manualBreakCount="2">
    <brk id="312" max="5" man="1"/>
    <brk id="377"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1"/>
  <sheetViews>
    <sheetView showGridLines="0" showOutlineSymbols="0" view="pageBreakPreview" zoomScaleNormal="100" zoomScaleSheetLayoutView="100" workbookViewId="0">
      <pane xSplit="2" ySplit="7" topLeftCell="C8" activePane="bottomRight" state="frozen"/>
      <selection pane="topRight" activeCell="C1" sqref="C1"/>
      <selection pane="bottomLeft" activeCell="A8" sqref="A8"/>
      <selection pane="bottomRight" activeCell="H432" sqref="H432"/>
    </sheetView>
  </sheetViews>
  <sheetFormatPr defaultColWidth="10.33203125" defaultRowHeight="12.6" customHeight="1" outlineLevelRow="1" x14ac:dyDescent="0.2"/>
  <cols>
    <col min="1" max="1" width="16.44140625" style="244" customWidth="1"/>
    <col min="2" max="2" width="4.44140625" style="552" bestFit="1" customWidth="1"/>
    <col min="3" max="5" width="13.44140625" style="1" customWidth="1"/>
    <col min="6" max="6" width="14.33203125" style="1" customWidth="1"/>
    <col min="7" max="7" width="8.33203125" style="1" customWidth="1"/>
    <col min="8" max="9" width="8.6640625" style="1" customWidth="1"/>
    <col min="10" max="10" width="13.44140625" style="1" customWidth="1"/>
    <col min="11" max="11" width="14.33203125" style="1" customWidth="1"/>
    <col min="12" max="15" width="4.33203125" style="141" customWidth="1"/>
    <col min="16" max="16384" width="10.33203125" style="1"/>
  </cols>
  <sheetData>
    <row r="1" spans="1:18" s="238" customFormat="1" ht="13.8" x14ac:dyDescent="0.3">
      <c r="A1" s="237" t="s">
        <v>43</v>
      </c>
      <c r="B1" s="525"/>
      <c r="C1" s="256"/>
      <c r="D1" s="256"/>
      <c r="E1" s="256"/>
      <c r="F1" s="257" t="s">
        <v>42</v>
      </c>
      <c r="H1" s="256"/>
      <c r="I1" s="256"/>
      <c r="J1" s="256"/>
      <c r="K1" s="257"/>
      <c r="L1" s="173"/>
      <c r="M1" s="173"/>
      <c r="N1" s="173"/>
      <c r="O1" s="173"/>
    </row>
    <row r="2" spans="1:18" s="238" customFormat="1" ht="15.6" x14ac:dyDescent="0.3">
      <c r="A2" s="237" t="s">
        <v>2376</v>
      </c>
      <c r="B2" s="258"/>
      <c r="C2" s="258"/>
      <c r="D2" s="258"/>
      <c r="E2" s="258"/>
      <c r="F2" s="250"/>
      <c r="H2" s="258"/>
      <c r="I2" s="482" t="s">
        <v>2288</v>
      </c>
      <c r="J2" s="483"/>
      <c r="K2" s="206"/>
      <c r="L2" s="173"/>
      <c r="M2" s="173"/>
      <c r="N2" s="173"/>
      <c r="O2" s="173"/>
    </row>
    <row r="3" spans="1:18" s="240" customFormat="1" ht="15" customHeight="1" x14ac:dyDescent="0.3">
      <c r="A3" s="619" t="s">
        <v>2377</v>
      </c>
      <c r="B3" s="619"/>
      <c r="C3" s="619"/>
      <c r="D3" s="619"/>
      <c r="E3" s="619"/>
      <c r="F3" s="619"/>
      <c r="G3" s="258"/>
      <c r="L3" s="338"/>
      <c r="M3" s="338"/>
      <c r="N3" s="338"/>
      <c r="O3" s="338"/>
    </row>
    <row r="4" spans="1:18" s="207" customFormat="1" ht="12.6" customHeight="1" thickBot="1" x14ac:dyDescent="0.35">
      <c r="A4" s="260" t="s">
        <v>1083</v>
      </c>
      <c r="B4" s="526"/>
      <c r="C4" s="259"/>
      <c r="D4" s="259"/>
      <c r="E4" s="259"/>
      <c r="F4" s="261" t="s">
        <v>1084</v>
      </c>
      <c r="H4" s="259"/>
      <c r="I4" s="259"/>
      <c r="J4" s="259"/>
      <c r="K4" s="261"/>
      <c r="L4" s="337"/>
      <c r="M4" s="337"/>
      <c r="N4" s="337"/>
      <c r="O4" s="337"/>
    </row>
    <row r="5" spans="1:18" s="51" customFormat="1" ht="10.5" customHeight="1" x14ac:dyDescent="0.3">
      <c r="A5" s="589" t="s">
        <v>731</v>
      </c>
      <c r="B5" s="592" t="s">
        <v>38</v>
      </c>
      <c r="C5" s="620" t="s">
        <v>1077</v>
      </c>
      <c r="D5" s="620" t="s">
        <v>1078</v>
      </c>
      <c r="E5" s="620" t="s">
        <v>2378</v>
      </c>
      <c r="F5" s="622" t="s">
        <v>2379</v>
      </c>
      <c r="G5" s="52"/>
      <c r="H5" s="617"/>
      <c r="I5" s="617"/>
      <c r="J5" s="617"/>
      <c r="K5" s="617"/>
      <c r="L5" s="336"/>
      <c r="M5" s="336"/>
      <c r="N5" s="336"/>
      <c r="O5" s="336"/>
      <c r="P5" s="52"/>
      <c r="Q5" s="52"/>
      <c r="R5" s="52"/>
    </row>
    <row r="6" spans="1:18" s="130" customFormat="1" ht="15" customHeight="1" x14ac:dyDescent="0.2">
      <c r="A6" s="590"/>
      <c r="B6" s="593"/>
      <c r="C6" s="621"/>
      <c r="D6" s="621"/>
      <c r="E6" s="621"/>
      <c r="F6" s="623"/>
      <c r="G6" s="124"/>
      <c r="H6" s="617"/>
      <c r="I6" s="617"/>
      <c r="J6" s="617"/>
      <c r="K6" s="617"/>
      <c r="L6" s="335"/>
      <c r="M6" s="335"/>
      <c r="N6" s="335"/>
      <c r="O6" s="335"/>
      <c r="P6" s="131"/>
      <c r="Q6" s="131"/>
      <c r="R6" s="56"/>
    </row>
    <row r="7" spans="1:18" s="123" customFormat="1" ht="26.25" customHeight="1" thickBot="1" x14ac:dyDescent="0.25">
      <c r="A7" s="591"/>
      <c r="B7" s="594"/>
      <c r="C7" s="277" t="s">
        <v>1079</v>
      </c>
      <c r="D7" s="274" t="s">
        <v>1080</v>
      </c>
      <c r="E7" s="274" t="s">
        <v>2373</v>
      </c>
      <c r="F7" s="275" t="s">
        <v>2374</v>
      </c>
      <c r="H7" s="228"/>
      <c r="I7" s="126"/>
      <c r="J7" s="126"/>
      <c r="K7" s="228"/>
      <c r="L7" s="334"/>
      <c r="M7" s="334"/>
      <c r="N7" s="334"/>
      <c r="O7" s="334"/>
      <c r="P7" s="47"/>
      <c r="Q7" s="47"/>
      <c r="R7" s="124"/>
    </row>
    <row r="8" spans="1:18" s="241" customFormat="1" ht="10.199999999999999" x14ac:dyDescent="0.3">
      <c r="A8" s="455" t="s">
        <v>2282</v>
      </c>
      <c r="B8" s="571">
        <v>2017</v>
      </c>
      <c r="C8" s="456" t="s">
        <v>1089</v>
      </c>
      <c r="D8" s="457" t="s">
        <v>887</v>
      </c>
      <c r="E8" s="457" t="s">
        <v>887</v>
      </c>
      <c r="F8" s="458" t="s">
        <v>962</v>
      </c>
      <c r="H8" s="223"/>
      <c r="I8" s="223"/>
      <c r="J8" s="223"/>
      <c r="K8" s="223"/>
      <c r="L8" s="221"/>
      <c r="M8" s="221"/>
      <c r="N8" s="221"/>
      <c r="O8" s="221"/>
    </row>
    <row r="9" spans="1:18" s="241" customFormat="1" ht="10.199999999999999" x14ac:dyDescent="0.3">
      <c r="A9" s="441"/>
      <c r="B9" s="572">
        <v>2018</v>
      </c>
      <c r="C9" s="459" t="s">
        <v>1089</v>
      </c>
      <c r="D9" s="460" t="s">
        <v>1090</v>
      </c>
      <c r="E9" s="460" t="s">
        <v>887</v>
      </c>
      <c r="F9" s="461" t="s">
        <v>960</v>
      </c>
      <c r="H9" s="223"/>
      <c r="I9" s="223"/>
      <c r="J9" s="223"/>
      <c r="K9" s="223"/>
      <c r="L9" s="221"/>
      <c r="M9" s="221"/>
      <c r="N9" s="221"/>
      <c r="O9" s="221"/>
    </row>
    <row r="10" spans="1:18" s="241" customFormat="1" ht="12.6" customHeight="1" x14ac:dyDescent="0.3">
      <c r="A10" s="441"/>
      <c r="B10" s="573">
        <v>2019</v>
      </c>
      <c r="C10" s="463" t="s">
        <v>832</v>
      </c>
      <c r="D10" s="464" t="s">
        <v>1044</v>
      </c>
      <c r="E10" s="464" t="s">
        <v>936</v>
      </c>
      <c r="F10" s="465" t="s">
        <v>948</v>
      </c>
      <c r="H10" s="224"/>
      <c r="I10" s="224"/>
      <c r="J10" s="224"/>
      <c r="K10" s="224"/>
      <c r="L10" s="221"/>
      <c r="M10" s="221"/>
      <c r="N10" s="221"/>
      <c r="O10" s="221"/>
    </row>
    <row r="11" spans="1:18" s="241" customFormat="1" ht="12.6" customHeight="1" x14ac:dyDescent="0.3">
      <c r="A11" s="441"/>
      <c r="B11" s="574">
        <v>2020</v>
      </c>
      <c r="C11" s="463" t="s">
        <v>832</v>
      </c>
      <c r="D11" s="464" t="s">
        <v>1044</v>
      </c>
      <c r="E11" s="464" t="s">
        <v>927</v>
      </c>
      <c r="F11" s="465" t="s">
        <v>948</v>
      </c>
      <c r="H11" s="224"/>
      <c r="I11" s="224"/>
      <c r="J11" s="224"/>
      <c r="K11" s="224"/>
      <c r="L11" s="221"/>
      <c r="M11" s="221"/>
      <c r="N11" s="221"/>
      <c r="O11" s="221"/>
    </row>
    <row r="12" spans="1:18" s="241" customFormat="1" ht="12.6" customHeight="1" x14ac:dyDescent="0.3">
      <c r="A12" s="466"/>
      <c r="B12" s="529">
        <v>2021</v>
      </c>
      <c r="C12" s="470" t="s">
        <v>834</v>
      </c>
      <c r="D12" s="471" t="s">
        <v>1044</v>
      </c>
      <c r="E12" s="471" t="s">
        <v>936</v>
      </c>
      <c r="F12" s="472" t="s">
        <v>1069</v>
      </c>
      <c r="H12" s="224"/>
      <c r="I12" s="224"/>
      <c r="J12" s="224"/>
      <c r="K12" s="224"/>
      <c r="L12" s="221"/>
      <c r="M12" s="221"/>
      <c r="N12" s="221"/>
      <c r="O12" s="221"/>
    </row>
    <row r="13" spans="1:18" s="241" customFormat="1" ht="12.6" customHeight="1" x14ac:dyDescent="0.3">
      <c r="A13" s="419" t="s">
        <v>26</v>
      </c>
      <c r="B13" s="575">
        <v>2017</v>
      </c>
      <c r="C13" s="473" t="s">
        <v>1089</v>
      </c>
      <c r="D13" s="474" t="s">
        <v>933</v>
      </c>
      <c r="E13" s="474" t="s">
        <v>975</v>
      </c>
      <c r="F13" s="475" t="s">
        <v>940</v>
      </c>
      <c r="H13" s="223"/>
      <c r="I13" s="223"/>
      <c r="J13" s="223"/>
      <c r="K13" s="223"/>
      <c r="L13" s="221"/>
      <c r="M13" s="221"/>
      <c r="N13" s="221"/>
      <c r="O13" s="221"/>
    </row>
    <row r="14" spans="1:18" s="241" customFormat="1" ht="12.6" customHeight="1" x14ac:dyDescent="0.3">
      <c r="A14" s="419"/>
      <c r="B14" s="576">
        <v>2018</v>
      </c>
      <c r="C14" s="473" t="s">
        <v>1089</v>
      </c>
      <c r="D14" s="474" t="s">
        <v>933</v>
      </c>
      <c r="E14" s="474" t="s">
        <v>975</v>
      </c>
      <c r="F14" s="475" t="s">
        <v>884</v>
      </c>
      <c r="H14" s="223"/>
      <c r="I14" s="223"/>
      <c r="J14" s="223"/>
      <c r="K14" s="223"/>
      <c r="L14" s="221"/>
      <c r="M14" s="221"/>
      <c r="N14" s="221"/>
      <c r="O14" s="221"/>
    </row>
    <row r="15" spans="1:18" s="241" customFormat="1" ht="12.6" customHeight="1" x14ac:dyDescent="0.3">
      <c r="A15" s="419"/>
      <c r="B15" s="577">
        <v>2019</v>
      </c>
      <c r="C15" s="473" t="s">
        <v>834</v>
      </c>
      <c r="D15" s="474" t="s">
        <v>933</v>
      </c>
      <c r="E15" s="474" t="s">
        <v>1091</v>
      </c>
      <c r="F15" s="475" t="s">
        <v>855</v>
      </c>
      <c r="H15" s="223"/>
      <c r="I15" s="223"/>
      <c r="J15" s="223"/>
      <c r="K15" s="223"/>
      <c r="L15" s="221"/>
      <c r="M15" s="221"/>
      <c r="N15" s="221"/>
      <c r="O15" s="221"/>
    </row>
    <row r="16" spans="1:18" s="241" customFormat="1" ht="12.6" customHeight="1" x14ac:dyDescent="0.3">
      <c r="A16" s="419"/>
      <c r="B16" s="534">
        <v>2020</v>
      </c>
      <c r="C16" s="473" t="s">
        <v>837</v>
      </c>
      <c r="D16" s="474" t="s">
        <v>940</v>
      </c>
      <c r="E16" s="474" t="s">
        <v>851</v>
      </c>
      <c r="F16" s="475" t="s">
        <v>1091</v>
      </c>
      <c r="H16" s="223"/>
      <c r="I16" s="223"/>
      <c r="J16" s="223"/>
      <c r="K16" s="223"/>
      <c r="L16" s="221"/>
      <c r="M16" s="221"/>
      <c r="N16" s="221"/>
      <c r="O16" s="221"/>
    </row>
    <row r="17" spans="1:15" s="241" customFormat="1" ht="12.6" customHeight="1" x14ac:dyDescent="0.3">
      <c r="A17" s="419"/>
      <c r="B17" s="534">
        <v>2021</v>
      </c>
      <c r="C17" s="473" t="s">
        <v>837</v>
      </c>
      <c r="D17" s="474" t="s">
        <v>940</v>
      </c>
      <c r="E17" s="474" t="s">
        <v>851</v>
      </c>
      <c r="F17" s="475" t="s">
        <v>914</v>
      </c>
      <c r="H17" s="223"/>
      <c r="I17" s="223"/>
      <c r="J17" s="223"/>
      <c r="K17" s="223"/>
      <c r="L17" s="221"/>
      <c r="M17" s="221"/>
      <c r="N17" s="221"/>
      <c r="O17" s="221"/>
    </row>
    <row r="18" spans="1:15" s="242" customFormat="1" ht="12.6" customHeight="1" x14ac:dyDescent="0.3">
      <c r="A18" s="516" t="s">
        <v>732</v>
      </c>
      <c r="B18" s="578">
        <v>2017</v>
      </c>
      <c r="C18" s="517" t="s">
        <v>1089</v>
      </c>
      <c r="D18" s="518" t="s">
        <v>933</v>
      </c>
      <c r="E18" s="518" t="s">
        <v>975</v>
      </c>
      <c r="F18" s="519" t="s">
        <v>940</v>
      </c>
      <c r="H18" s="220"/>
      <c r="I18" s="220"/>
      <c r="J18" s="220"/>
      <c r="K18" s="220"/>
      <c r="L18" s="221"/>
      <c r="M18" s="221"/>
      <c r="N18" s="221"/>
      <c r="O18" s="221"/>
    </row>
    <row r="19" spans="1:15" s="242" customFormat="1" ht="12.6" customHeight="1" x14ac:dyDescent="0.3">
      <c r="A19" s="520"/>
      <c r="B19" s="579">
        <v>2018</v>
      </c>
      <c r="C19" s="521" t="s">
        <v>1089</v>
      </c>
      <c r="D19" s="522" t="s">
        <v>933</v>
      </c>
      <c r="E19" s="522" t="s">
        <v>975</v>
      </c>
      <c r="F19" s="523" t="s">
        <v>884</v>
      </c>
      <c r="H19" s="220"/>
      <c r="I19" s="220"/>
      <c r="J19" s="220"/>
      <c r="K19" s="220"/>
      <c r="L19" s="221"/>
      <c r="M19" s="221"/>
      <c r="N19" s="221"/>
      <c r="O19" s="221"/>
    </row>
    <row r="20" spans="1:15" s="242" customFormat="1" ht="12.6" customHeight="1" x14ac:dyDescent="0.3">
      <c r="A20" s="520"/>
      <c r="B20" s="580">
        <v>2019</v>
      </c>
      <c r="C20" s="521" t="s">
        <v>834</v>
      </c>
      <c r="D20" s="522" t="s">
        <v>933</v>
      </c>
      <c r="E20" s="522" t="s">
        <v>1091</v>
      </c>
      <c r="F20" s="523" t="s">
        <v>855</v>
      </c>
      <c r="H20" s="220"/>
      <c r="I20" s="220"/>
      <c r="J20" s="220"/>
      <c r="K20" s="220"/>
      <c r="L20" s="221"/>
      <c r="M20" s="221"/>
      <c r="N20" s="221"/>
      <c r="O20" s="221"/>
    </row>
    <row r="21" spans="1:15" s="242" customFormat="1" ht="12.6" customHeight="1" x14ac:dyDescent="0.3">
      <c r="A21" s="520"/>
      <c r="B21" s="539">
        <v>2020</v>
      </c>
      <c r="C21" s="521" t="s">
        <v>837</v>
      </c>
      <c r="D21" s="522" t="s">
        <v>940</v>
      </c>
      <c r="E21" s="522" t="s">
        <v>851</v>
      </c>
      <c r="F21" s="523" t="s">
        <v>1091</v>
      </c>
      <c r="H21" s="220"/>
      <c r="I21" s="220"/>
      <c r="J21" s="220"/>
      <c r="K21" s="220"/>
      <c r="L21" s="221"/>
      <c r="M21" s="221"/>
      <c r="N21" s="221"/>
      <c r="O21" s="221"/>
    </row>
    <row r="22" spans="1:15" s="242" customFormat="1" ht="12.6" customHeight="1" x14ac:dyDescent="0.3">
      <c r="A22" s="520"/>
      <c r="B22" s="539">
        <v>2021</v>
      </c>
      <c r="C22" s="521" t="s">
        <v>837</v>
      </c>
      <c r="D22" s="522" t="s">
        <v>940</v>
      </c>
      <c r="E22" s="522" t="s">
        <v>851</v>
      </c>
      <c r="F22" s="523" t="s">
        <v>914</v>
      </c>
      <c r="H22" s="220"/>
      <c r="I22" s="220"/>
      <c r="J22" s="220"/>
      <c r="K22" s="220"/>
      <c r="L22" s="221"/>
      <c r="M22" s="221"/>
      <c r="N22" s="221"/>
      <c r="O22" s="221"/>
    </row>
    <row r="23" spans="1:15" s="245" customFormat="1" ht="12.6" customHeight="1" x14ac:dyDescent="0.3">
      <c r="A23" s="247" t="s">
        <v>733</v>
      </c>
      <c r="B23" s="581">
        <v>2017</v>
      </c>
      <c r="C23" s="284" t="s">
        <v>1090</v>
      </c>
      <c r="D23" s="285" t="s">
        <v>1071</v>
      </c>
      <c r="E23" s="285" t="s">
        <v>823</v>
      </c>
      <c r="F23" s="286" t="s">
        <v>884</v>
      </c>
      <c r="H23" s="219"/>
      <c r="I23" s="219"/>
      <c r="J23" s="219"/>
      <c r="K23" s="219"/>
      <c r="L23" s="222"/>
      <c r="M23" s="222"/>
      <c r="N23" s="222"/>
      <c r="O23" s="222"/>
    </row>
    <row r="24" spans="1:15" s="245" customFormat="1" ht="12.6" customHeight="1" x14ac:dyDescent="0.3">
      <c r="A24" s="246"/>
      <c r="B24" s="582">
        <v>2018</v>
      </c>
      <c r="C24" s="287" t="s">
        <v>887</v>
      </c>
      <c r="D24" s="288" t="s">
        <v>958</v>
      </c>
      <c r="E24" s="288" t="s">
        <v>963</v>
      </c>
      <c r="F24" s="289" t="s">
        <v>975</v>
      </c>
      <c r="H24" s="219"/>
      <c r="I24" s="219"/>
      <c r="J24" s="219"/>
      <c r="K24" s="219"/>
      <c r="L24" s="222"/>
      <c r="M24" s="222"/>
      <c r="N24" s="222"/>
      <c r="O24" s="222"/>
    </row>
    <row r="25" spans="1:15" s="245" customFormat="1" ht="12.6" customHeight="1" x14ac:dyDescent="0.3">
      <c r="A25" s="246"/>
      <c r="B25" s="583">
        <v>2019</v>
      </c>
      <c r="C25" s="287" t="s">
        <v>818</v>
      </c>
      <c r="D25" s="288" t="s">
        <v>1012</v>
      </c>
      <c r="E25" s="288" t="s">
        <v>900</v>
      </c>
      <c r="F25" s="289" t="s">
        <v>1053</v>
      </c>
      <c r="H25" s="219"/>
      <c r="I25" s="219"/>
      <c r="J25" s="219"/>
      <c r="K25" s="219"/>
      <c r="L25" s="222"/>
      <c r="M25" s="222"/>
      <c r="N25" s="222"/>
      <c r="O25" s="222"/>
    </row>
    <row r="26" spans="1:15" s="245" customFormat="1" ht="12.6" customHeight="1" x14ac:dyDescent="0.3">
      <c r="A26" s="246"/>
      <c r="B26" s="544">
        <v>2020</v>
      </c>
      <c r="C26" s="287" t="s">
        <v>975</v>
      </c>
      <c r="D26" s="288" t="s">
        <v>1055</v>
      </c>
      <c r="E26" s="288" t="s">
        <v>941</v>
      </c>
      <c r="F26" s="289" t="s">
        <v>949</v>
      </c>
      <c r="H26" s="219"/>
      <c r="I26" s="219"/>
      <c r="J26" s="219"/>
      <c r="K26" s="219"/>
      <c r="L26" s="222"/>
      <c r="M26" s="222"/>
      <c r="N26" s="222"/>
      <c r="O26" s="222"/>
    </row>
    <row r="27" spans="1:15" s="245" customFormat="1" ht="12.6" customHeight="1" x14ac:dyDescent="0.3">
      <c r="A27" s="246"/>
      <c r="B27" s="544">
        <v>2021</v>
      </c>
      <c r="C27" s="287" t="s">
        <v>920</v>
      </c>
      <c r="D27" s="288" t="s">
        <v>863</v>
      </c>
      <c r="E27" s="288" t="s">
        <v>885</v>
      </c>
      <c r="F27" s="289" t="s">
        <v>1053</v>
      </c>
      <c r="H27" s="219"/>
      <c r="I27" s="219"/>
      <c r="J27" s="219"/>
      <c r="K27" s="219"/>
      <c r="L27" s="222"/>
      <c r="M27" s="222"/>
      <c r="N27" s="222"/>
      <c r="O27" s="222"/>
    </row>
    <row r="28" spans="1:15" s="245" customFormat="1" ht="12.6" customHeight="1" x14ac:dyDescent="0.3">
      <c r="A28" s="247" t="s">
        <v>734</v>
      </c>
      <c r="B28" s="581">
        <v>2017</v>
      </c>
      <c r="C28" s="284" t="s">
        <v>1089</v>
      </c>
      <c r="D28" s="285" t="s">
        <v>1052</v>
      </c>
      <c r="E28" s="285" t="s">
        <v>939</v>
      </c>
      <c r="F28" s="286" t="s">
        <v>935</v>
      </c>
      <c r="H28" s="219"/>
      <c r="I28" s="219"/>
      <c r="J28" s="219"/>
      <c r="K28" s="219"/>
      <c r="L28" s="222"/>
      <c r="M28" s="222"/>
      <c r="N28" s="222"/>
      <c r="O28" s="222"/>
    </row>
    <row r="29" spans="1:15" s="245" customFormat="1" ht="12.6" customHeight="1" x14ac:dyDescent="0.3">
      <c r="A29" s="246"/>
      <c r="B29" s="582">
        <v>2018</v>
      </c>
      <c r="C29" s="287" t="s">
        <v>1052</v>
      </c>
      <c r="D29" s="288" t="s">
        <v>1052</v>
      </c>
      <c r="E29" s="288" t="s">
        <v>940</v>
      </c>
      <c r="F29" s="289" t="s">
        <v>1091</v>
      </c>
      <c r="H29" s="219"/>
      <c r="I29" s="219"/>
      <c r="J29" s="219"/>
      <c r="K29" s="219"/>
      <c r="L29" s="222"/>
      <c r="M29" s="222"/>
      <c r="N29" s="222"/>
      <c r="O29" s="222"/>
    </row>
    <row r="30" spans="1:15" s="245" customFormat="1" ht="12.6" customHeight="1" x14ac:dyDescent="0.3">
      <c r="A30" s="246"/>
      <c r="B30" s="583">
        <v>2019</v>
      </c>
      <c r="C30" s="287" t="s">
        <v>1090</v>
      </c>
      <c r="D30" s="288" t="s">
        <v>1089</v>
      </c>
      <c r="E30" s="288" t="s">
        <v>962</v>
      </c>
      <c r="F30" s="289" t="s">
        <v>855</v>
      </c>
      <c r="H30" s="219"/>
      <c r="I30" s="219"/>
      <c r="J30" s="219"/>
      <c r="K30" s="219"/>
      <c r="L30" s="222"/>
      <c r="M30" s="222"/>
      <c r="N30" s="222"/>
      <c r="O30" s="222"/>
    </row>
    <row r="31" spans="1:15" s="245" customFormat="1" ht="12.6" customHeight="1" x14ac:dyDescent="0.3">
      <c r="A31" s="246"/>
      <c r="B31" s="544">
        <v>2020</v>
      </c>
      <c r="C31" s="287" t="s">
        <v>1090</v>
      </c>
      <c r="D31" s="288" t="s">
        <v>1089</v>
      </c>
      <c r="E31" s="288" t="s">
        <v>1068</v>
      </c>
      <c r="F31" s="289" t="s">
        <v>914</v>
      </c>
      <c r="H31" s="219"/>
      <c r="I31" s="219"/>
      <c r="J31" s="219"/>
      <c r="K31" s="219"/>
      <c r="L31" s="222"/>
      <c r="M31" s="222"/>
      <c r="N31" s="222"/>
      <c r="O31" s="222"/>
    </row>
    <row r="32" spans="1:15" s="245" customFormat="1" ht="12.6" customHeight="1" x14ac:dyDescent="0.3">
      <c r="A32" s="246"/>
      <c r="B32" s="544">
        <v>2021</v>
      </c>
      <c r="C32" s="287" t="s">
        <v>1090</v>
      </c>
      <c r="D32" s="288" t="s">
        <v>1070</v>
      </c>
      <c r="E32" s="288" t="s">
        <v>1038</v>
      </c>
      <c r="F32" s="289" t="s">
        <v>910</v>
      </c>
      <c r="H32" s="219"/>
      <c r="I32" s="219"/>
      <c r="J32" s="219"/>
      <c r="K32" s="219"/>
      <c r="L32" s="222"/>
      <c r="M32" s="222"/>
      <c r="N32" s="222"/>
      <c r="O32" s="222"/>
    </row>
    <row r="33" spans="1:15" s="245" customFormat="1" ht="12.6" customHeight="1" x14ac:dyDescent="0.3">
      <c r="A33" s="247" t="s">
        <v>735</v>
      </c>
      <c r="B33" s="581">
        <v>2017</v>
      </c>
      <c r="C33" s="284" t="s">
        <v>1052</v>
      </c>
      <c r="D33" s="285" t="s">
        <v>1052</v>
      </c>
      <c r="E33" s="285" t="s">
        <v>1089</v>
      </c>
      <c r="F33" s="286" t="s">
        <v>1089</v>
      </c>
      <c r="H33" s="219"/>
      <c r="I33" s="219"/>
      <c r="J33" s="219"/>
      <c r="K33" s="219"/>
      <c r="L33" s="222"/>
      <c r="M33" s="222"/>
      <c r="N33" s="222"/>
      <c r="O33" s="222"/>
    </row>
    <row r="34" spans="1:15" s="245" customFormat="1" ht="12.6" customHeight="1" x14ac:dyDescent="0.3">
      <c r="A34" s="246"/>
      <c r="B34" s="582">
        <v>2018</v>
      </c>
      <c r="C34" s="287" t="s">
        <v>1052</v>
      </c>
      <c r="D34" s="288" t="s">
        <v>1052</v>
      </c>
      <c r="E34" s="288" t="s">
        <v>1089</v>
      </c>
      <c r="F34" s="289" t="s">
        <v>1070</v>
      </c>
      <c r="H34" s="219"/>
      <c r="I34" s="219"/>
      <c r="J34" s="219"/>
      <c r="K34" s="219"/>
      <c r="L34" s="222"/>
      <c r="M34" s="222"/>
      <c r="N34" s="222"/>
      <c r="O34" s="222"/>
    </row>
    <row r="35" spans="1:15" s="245" customFormat="1" ht="12.6" customHeight="1" x14ac:dyDescent="0.3">
      <c r="A35" s="246"/>
      <c r="B35" s="583">
        <v>2019</v>
      </c>
      <c r="C35" s="287" t="s">
        <v>887</v>
      </c>
      <c r="D35" s="288" t="s">
        <v>1089</v>
      </c>
      <c r="E35" s="288" t="s">
        <v>933</v>
      </c>
      <c r="F35" s="289" t="s">
        <v>1038</v>
      </c>
      <c r="H35" s="219"/>
      <c r="I35" s="219"/>
      <c r="J35" s="219"/>
      <c r="K35" s="219"/>
      <c r="L35" s="222"/>
      <c r="M35" s="222"/>
      <c r="N35" s="222"/>
      <c r="O35" s="222"/>
    </row>
    <row r="36" spans="1:15" s="245" customFormat="1" ht="12.6" customHeight="1" x14ac:dyDescent="0.3">
      <c r="A36" s="246"/>
      <c r="B36" s="544">
        <v>2020</v>
      </c>
      <c r="C36" s="287" t="s">
        <v>887</v>
      </c>
      <c r="D36" s="288" t="s">
        <v>1089</v>
      </c>
      <c r="E36" s="288" t="s">
        <v>939</v>
      </c>
      <c r="F36" s="289" t="s">
        <v>1068</v>
      </c>
      <c r="H36" s="219"/>
      <c r="I36" s="219"/>
      <c r="J36" s="219"/>
      <c r="K36" s="219"/>
      <c r="L36" s="222"/>
      <c r="M36" s="222"/>
      <c r="N36" s="222"/>
      <c r="O36" s="222"/>
    </row>
    <row r="37" spans="1:15" s="245" customFormat="1" ht="12.6" customHeight="1" x14ac:dyDescent="0.3">
      <c r="A37" s="246"/>
      <c r="B37" s="544">
        <v>2021</v>
      </c>
      <c r="C37" s="287" t="s">
        <v>1090</v>
      </c>
      <c r="D37" s="288" t="s">
        <v>1089</v>
      </c>
      <c r="E37" s="288" t="s">
        <v>967</v>
      </c>
      <c r="F37" s="289" t="s">
        <v>960</v>
      </c>
      <c r="H37" s="219"/>
      <c r="I37" s="219"/>
      <c r="J37" s="219"/>
      <c r="K37" s="219"/>
      <c r="L37" s="222"/>
      <c r="M37" s="222"/>
      <c r="N37" s="222"/>
      <c r="O37" s="222"/>
    </row>
    <row r="38" spans="1:15" s="245" customFormat="1" ht="12.6" customHeight="1" x14ac:dyDescent="0.3">
      <c r="A38" s="247" t="s">
        <v>736</v>
      </c>
      <c r="B38" s="581">
        <v>2017</v>
      </c>
      <c r="C38" s="284" t="s">
        <v>1052</v>
      </c>
      <c r="D38" s="285" t="s">
        <v>1052</v>
      </c>
      <c r="E38" s="285" t="s">
        <v>1089</v>
      </c>
      <c r="F38" s="286" t="s">
        <v>1089</v>
      </c>
      <c r="H38" s="219"/>
      <c r="I38" s="219"/>
      <c r="J38" s="219"/>
      <c r="K38" s="219"/>
      <c r="L38" s="222"/>
      <c r="M38" s="222"/>
      <c r="N38" s="222"/>
      <c r="O38" s="222"/>
    </row>
    <row r="39" spans="1:15" s="245" customFormat="1" ht="12.6" customHeight="1" x14ac:dyDescent="0.3">
      <c r="A39" s="246"/>
      <c r="B39" s="582">
        <v>2018</v>
      </c>
      <c r="C39" s="287" t="s">
        <v>1052</v>
      </c>
      <c r="D39" s="288" t="s">
        <v>1052</v>
      </c>
      <c r="E39" s="288" t="s">
        <v>1089</v>
      </c>
      <c r="F39" s="289" t="s">
        <v>1089</v>
      </c>
      <c r="H39" s="219"/>
      <c r="I39" s="219"/>
      <c r="J39" s="219"/>
      <c r="K39" s="219"/>
      <c r="L39" s="222"/>
      <c r="M39" s="222"/>
      <c r="N39" s="222"/>
      <c r="O39" s="222"/>
    </row>
    <row r="40" spans="1:15" s="245" customFormat="1" ht="12.6" customHeight="1" x14ac:dyDescent="0.3">
      <c r="A40" s="246"/>
      <c r="B40" s="583">
        <v>2019</v>
      </c>
      <c r="C40" s="287" t="s">
        <v>832</v>
      </c>
      <c r="D40" s="288" t="s">
        <v>1052</v>
      </c>
      <c r="E40" s="288" t="s">
        <v>913</v>
      </c>
      <c r="F40" s="289" t="s">
        <v>959</v>
      </c>
      <c r="H40" s="219"/>
      <c r="I40" s="219"/>
      <c r="J40" s="219"/>
      <c r="K40" s="219"/>
      <c r="L40" s="222"/>
      <c r="M40" s="222"/>
      <c r="N40" s="222"/>
      <c r="O40" s="222"/>
    </row>
    <row r="41" spans="1:15" s="245" customFormat="1" ht="12.6" customHeight="1" x14ac:dyDescent="0.3">
      <c r="A41" s="246"/>
      <c r="B41" s="544">
        <v>2020</v>
      </c>
      <c r="C41" s="287" t="s">
        <v>832</v>
      </c>
      <c r="D41" s="288" t="s">
        <v>1052</v>
      </c>
      <c r="E41" s="288" t="s">
        <v>932</v>
      </c>
      <c r="F41" s="289" t="s">
        <v>953</v>
      </c>
      <c r="H41" s="219"/>
      <c r="I41" s="219"/>
      <c r="J41" s="219"/>
      <c r="K41" s="219"/>
      <c r="L41" s="222"/>
      <c r="M41" s="222"/>
      <c r="N41" s="222"/>
      <c r="O41" s="222"/>
    </row>
    <row r="42" spans="1:15" s="245" customFormat="1" ht="12.6" customHeight="1" x14ac:dyDescent="0.3">
      <c r="A42" s="246"/>
      <c r="B42" s="544">
        <v>2021</v>
      </c>
      <c r="C42" s="287" t="s">
        <v>887</v>
      </c>
      <c r="D42" s="288" t="s">
        <v>1052</v>
      </c>
      <c r="E42" s="288" t="s">
        <v>932</v>
      </c>
      <c r="F42" s="289" t="s">
        <v>959</v>
      </c>
      <c r="H42" s="219"/>
      <c r="I42" s="219"/>
      <c r="J42" s="219"/>
      <c r="K42" s="219"/>
      <c r="L42" s="222"/>
      <c r="M42" s="222"/>
      <c r="N42" s="222"/>
      <c r="O42" s="222"/>
    </row>
    <row r="43" spans="1:15" s="241" customFormat="1" ht="12.6" customHeight="1" collapsed="1" x14ac:dyDescent="0.3">
      <c r="A43" s="476" t="s">
        <v>25</v>
      </c>
      <c r="B43" s="584">
        <v>2017</v>
      </c>
      <c r="C43" s="477" t="s">
        <v>1089</v>
      </c>
      <c r="D43" s="478" t="s">
        <v>887</v>
      </c>
      <c r="E43" s="478" t="s">
        <v>1090</v>
      </c>
      <c r="F43" s="479" t="s">
        <v>834</v>
      </c>
      <c r="H43" s="223"/>
      <c r="I43" s="223"/>
      <c r="J43" s="223"/>
      <c r="K43" s="223"/>
      <c r="L43" s="221"/>
      <c r="M43" s="221"/>
      <c r="N43" s="221"/>
      <c r="O43" s="221"/>
    </row>
    <row r="44" spans="1:15" s="241" customFormat="1" ht="12.6" customHeight="1" x14ac:dyDescent="0.3">
      <c r="A44" s="419"/>
      <c r="B44" s="576">
        <v>2018</v>
      </c>
      <c r="C44" s="473" t="s">
        <v>1089</v>
      </c>
      <c r="D44" s="474" t="s">
        <v>1070</v>
      </c>
      <c r="E44" s="474" t="s">
        <v>1090</v>
      </c>
      <c r="F44" s="475" t="s">
        <v>832</v>
      </c>
      <c r="H44" s="223"/>
      <c r="I44" s="223"/>
      <c r="J44" s="223"/>
      <c r="K44" s="223"/>
      <c r="L44" s="221"/>
      <c r="M44" s="221"/>
      <c r="N44" s="221"/>
      <c r="O44" s="221"/>
    </row>
    <row r="45" spans="1:15" s="241" customFormat="1" ht="12.6" customHeight="1" x14ac:dyDescent="0.3">
      <c r="A45" s="419"/>
      <c r="B45" s="577">
        <v>2019</v>
      </c>
      <c r="C45" s="473" t="s">
        <v>834</v>
      </c>
      <c r="D45" s="474" t="s">
        <v>1089</v>
      </c>
      <c r="E45" s="474" t="s">
        <v>940</v>
      </c>
      <c r="F45" s="475" t="s">
        <v>1091</v>
      </c>
      <c r="H45" s="223"/>
      <c r="I45" s="223"/>
      <c r="J45" s="223"/>
      <c r="K45" s="223"/>
      <c r="L45" s="221"/>
      <c r="M45" s="221"/>
      <c r="N45" s="221"/>
      <c r="O45" s="221"/>
    </row>
    <row r="46" spans="1:15" s="241" customFormat="1" ht="12.6" customHeight="1" x14ac:dyDescent="0.3">
      <c r="A46" s="419"/>
      <c r="B46" s="534">
        <v>2020</v>
      </c>
      <c r="C46" s="473" t="s">
        <v>834</v>
      </c>
      <c r="D46" s="474" t="s">
        <v>1089</v>
      </c>
      <c r="E46" s="474" t="s">
        <v>936</v>
      </c>
      <c r="F46" s="475" t="s">
        <v>867</v>
      </c>
      <c r="H46" s="223"/>
      <c r="I46" s="223"/>
      <c r="J46" s="223"/>
      <c r="K46" s="223"/>
      <c r="L46" s="221"/>
      <c r="M46" s="221"/>
      <c r="N46" s="221"/>
      <c r="O46" s="221"/>
    </row>
    <row r="47" spans="1:15" s="241" customFormat="1" ht="12.6" customHeight="1" x14ac:dyDescent="0.3">
      <c r="A47" s="419"/>
      <c r="B47" s="534">
        <v>2021</v>
      </c>
      <c r="C47" s="473" t="s">
        <v>834</v>
      </c>
      <c r="D47" s="474" t="s">
        <v>1089</v>
      </c>
      <c r="E47" s="474" t="s">
        <v>936</v>
      </c>
      <c r="F47" s="475" t="s">
        <v>914</v>
      </c>
      <c r="H47" s="223"/>
      <c r="I47" s="223"/>
      <c r="J47" s="223"/>
      <c r="K47" s="223"/>
      <c r="L47" s="221"/>
      <c r="M47" s="221"/>
      <c r="N47" s="221"/>
      <c r="O47" s="221"/>
    </row>
    <row r="48" spans="1:15" s="242" customFormat="1" ht="12.6" customHeight="1" x14ac:dyDescent="0.3">
      <c r="A48" s="516" t="s">
        <v>24</v>
      </c>
      <c r="B48" s="578">
        <v>2017</v>
      </c>
      <c r="C48" s="517" t="s">
        <v>1052</v>
      </c>
      <c r="D48" s="518" t="s">
        <v>1089</v>
      </c>
      <c r="E48" s="518" t="s">
        <v>1070</v>
      </c>
      <c r="F48" s="519" t="s">
        <v>1089</v>
      </c>
      <c r="H48" s="220"/>
      <c r="I48" s="220"/>
      <c r="J48" s="220"/>
      <c r="K48" s="220"/>
      <c r="L48" s="221"/>
      <c r="M48" s="221"/>
      <c r="N48" s="221"/>
      <c r="O48" s="221"/>
    </row>
    <row r="49" spans="1:15" s="242" customFormat="1" ht="12.6" customHeight="1" x14ac:dyDescent="0.3">
      <c r="A49" s="520"/>
      <c r="B49" s="579">
        <v>2018</v>
      </c>
      <c r="C49" s="521" t="s">
        <v>1052</v>
      </c>
      <c r="D49" s="522" t="s">
        <v>1089</v>
      </c>
      <c r="E49" s="522" t="s">
        <v>1070</v>
      </c>
      <c r="F49" s="523" t="s">
        <v>1089</v>
      </c>
      <c r="H49" s="220"/>
      <c r="I49" s="220"/>
      <c r="J49" s="220"/>
      <c r="K49" s="220"/>
      <c r="L49" s="221"/>
      <c r="M49" s="221"/>
      <c r="N49" s="221"/>
      <c r="O49" s="221"/>
    </row>
    <row r="50" spans="1:15" s="242" customFormat="1" ht="12.6" customHeight="1" x14ac:dyDescent="0.3">
      <c r="A50" s="520"/>
      <c r="B50" s="580">
        <v>2019</v>
      </c>
      <c r="C50" s="521" t="s">
        <v>832</v>
      </c>
      <c r="D50" s="522" t="s">
        <v>1089</v>
      </c>
      <c r="E50" s="522" t="s">
        <v>939</v>
      </c>
      <c r="F50" s="523" t="s">
        <v>962</v>
      </c>
      <c r="H50" s="220"/>
      <c r="I50" s="220"/>
      <c r="J50" s="220"/>
      <c r="K50" s="220"/>
      <c r="L50" s="221"/>
      <c r="M50" s="221"/>
      <c r="N50" s="221"/>
      <c r="O50" s="221"/>
    </row>
    <row r="51" spans="1:15" s="242" customFormat="1" ht="12.6" customHeight="1" x14ac:dyDescent="0.3">
      <c r="A51" s="520"/>
      <c r="B51" s="539">
        <v>2020</v>
      </c>
      <c r="C51" s="521" t="s">
        <v>834</v>
      </c>
      <c r="D51" s="522" t="s">
        <v>1089</v>
      </c>
      <c r="E51" s="522" t="s">
        <v>940</v>
      </c>
      <c r="F51" s="523" t="s">
        <v>913</v>
      </c>
      <c r="H51" s="220"/>
      <c r="I51" s="220"/>
      <c r="J51" s="220"/>
      <c r="K51" s="220"/>
      <c r="L51" s="221"/>
      <c r="M51" s="221"/>
      <c r="N51" s="221"/>
      <c r="O51" s="221"/>
    </row>
    <row r="52" spans="1:15" s="242" customFormat="1" ht="12.6" customHeight="1" x14ac:dyDescent="0.3">
      <c r="A52" s="520"/>
      <c r="B52" s="539">
        <v>2021</v>
      </c>
      <c r="C52" s="521" t="s">
        <v>832</v>
      </c>
      <c r="D52" s="522" t="s">
        <v>1089</v>
      </c>
      <c r="E52" s="522" t="s">
        <v>940</v>
      </c>
      <c r="F52" s="523" t="s">
        <v>1015</v>
      </c>
      <c r="H52" s="220"/>
      <c r="I52" s="220"/>
      <c r="J52" s="220"/>
      <c r="K52" s="220"/>
      <c r="L52" s="221"/>
      <c r="M52" s="221"/>
      <c r="N52" s="221"/>
      <c r="O52" s="221"/>
    </row>
    <row r="53" spans="1:15" s="245" customFormat="1" ht="12.6" customHeight="1" x14ac:dyDescent="0.3">
      <c r="A53" s="247" t="s">
        <v>737</v>
      </c>
      <c r="B53" s="581">
        <v>2017</v>
      </c>
      <c r="C53" s="284" t="s">
        <v>1052</v>
      </c>
      <c r="D53" s="285" t="s">
        <v>1052</v>
      </c>
      <c r="E53" s="285" t="s">
        <v>1089</v>
      </c>
      <c r="F53" s="286" t="s">
        <v>1089</v>
      </c>
      <c r="H53" s="219"/>
      <c r="I53" s="219"/>
      <c r="J53" s="219"/>
      <c r="K53" s="219"/>
      <c r="L53" s="222"/>
      <c r="M53" s="222"/>
      <c r="N53" s="222"/>
      <c r="O53" s="222"/>
    </row>
    <row r="54" spans="1:15" s="245" customFormat="1" ht="12.6" customHeight="1" x14ac:dyDescent="0.3">
      <c r="A54" s="246"/>
      <c r="B54" s="582">
        <v>2018</v>
      </c>
      <c r="C54" s="287" t="s">
        <v>1052</v>
      </c>
      <c r="D54" s="288" t="s">
        <v>1052</v>
      </c>
      <c r="E54" s="288" t="s">
        <v>1089</v>
      </c>
      <c r="F54" s="289" t="s">
        <v>1089</v>
      </c>
      <c r="H54" s="219"/>
      <c r="I54" s="219"/>
      <c r="J54" s="219"/>
      <c r="K54" s="219"/>
      <c r="L54" s="222"/>
      <c r="M54" s="222"/>
      <c r="N54" s="222"/>
      <c r="O54" s="222"/>
    </row>
    <row r="55" spans="1:15" s="245" customFormat="1" ht="12.6" customHeight="1" x14ac:dyDescent="0.3">
      <c r="A55" s="246"/>
      <c r="B55" s="583">
        <v>2019</v>
      </c>
      <c r="C55" s="287" t="s">
        <v>887</v>
      </c>
      <c r="D55" s="288" t="s">
        <v>1052</v>
      </c>
      <c r="E55" s="288" t="s">
        <v>967</v>
      </c>
      <c r="F55" s="289" t="s">
        <v>1068</v>
      </c>
      <c r="H55" s="219"/>
      <c r="I55" s="219"/>
      <c r="J55" s="219"/>
      <c r="K55" s="219"/>
      <c r="L55" s="222"/>
      <c r="M55" s="222"/>
      <c r="N55" s="222"/>
      <c r="O55" s="222"/>
    </row>
    <row r="56" spans="1:15" s="245" customFormat="1" ht="12.6" customHeight="1" x14ac:dyDescent="0.3">
      <c r="A56" s="246"/>
      <c r="B56" s="544">
        <v>2020</v>
      </c>
      <c r="C56" s="287" t="s">
        <v>887</v>
      </c>
      <c r="D56" s="288" t="s">
        <v>1052</v>
      </c>
      <c r="E56" s="288" t="s">
        <v>940</v>
      </c>
      <c r="F56" s="289" t="s">
        <v>932</v>
      </c>
      <c r="H56" s="219"/>
      <c r="I56" s="219"/>
      <c r="J56" s="219"/>
      <c r="K56" s="219"/>
      <c r="L56" s="222"/>
      <c r="M56" s="222"/>
      <c r="N56" s="222"/>
      <c r="O56" s="222"/>
    </row>
    <row r="57" spans="1:15" s="245" customFormat="1" ht="12.6" customHeight="1" x14ac:dyDescent="0.3">
      <c r="A57" s="246"/>
      <c r="B57" s="544">
        <v>2021</v>
      </c>
      <c r="C57" s="287" t="s">
        <v>887</v>
      </c>
      <c r="D57" s="288" t="s">
        <v>1052</v>
      </c>
      <c r="E57" s="288" t="s">
        <v>936</v>
      </c>
      <c r="F57" s="289" t="s">
        <v>1038</v>
      </c>
      <c r="H57" s="219"/>
      <c r="I57" s="219"/>
      <c r="J57" s="219"/>
      <c r="K57" s="219"/>
      <c r="L57" s="222"/>
      <c r="M57" s="222"/>
      <c r="N57" s="222"/>
      <c r="O57" s="222"/>
    </row>
    <row r="58" spans="1:15" s="245" customFormat="1" ht="12.6" customHeight="1" x14ac:dyDescent="0.3">
      <c r="A58" s="247" t="s">
        <v>738</v>
      </c>
      <c r="B58" s="581">
        <v>2017</v>
      </c>
      <c r="C58" s="284" t="s">
        <v>1089</v>
      </c>
      <c r="D58" s="285" t="s">
        <v>887</v>
      </c>
      <c r="E58" s="285" t="s">
        <v>1090</v>
      </c>
      <c r="F58" s="286" t="s">
        <v>1089</v>
      </c>
      <c r="H58" s="219"/>
      <c r="I58" s="219"/>
      <c r="J58" s="219"/>
      <c r="K58" s="219"/>
      <c r="L58" s="222"/>
      <c r="M58" s="222"/>
      <c r="N58" s="222"/>
      <c r="O58" s="222"/>
    </row>
    <row r="59" spans="1:15" s="245" customFormat="1" ht="12.6" customHeight="1" x14ac:dyDescent="0.3">
      <c r="A59" s="246"/>
      <c r="B59" s="582">
        <v>2018</v>
      </c>
      <c r="C59" s="287" t="s">
        <v>1089</v>
      </c>
      <c r="D59" s="288" t="s">
        <v>1090</v>
      </c>
      <c r="E59" s="288" t="s">
        <v>1090</v>
      </c>
      <c r="F59" s="289" t="s">
        <v>1089</v>
      </c>
      <c r="H59" s="219"/>
      <c r="I59" s="219"/>
      <c r="J59" s="219"/>
      <c r="K59" s="219"/>
      <c r="L59" s="222"/>
      <c r="M59" s="222"/>
      <c r="N59" s="222"/>
      <c r="O59" s="222"/>
    </row>
    <row r="60" spans="1:15" s="245" customFormat="1" ht="12.6" customHeight="1" x14ac:dyDescent="0.3">
      <c r="A60" s="246"/>
      <c r="B60" s="583">
        <v>2019</v>
      </c>
      <c r="C60" s="287" t="s">
        <v>832</v>
      </c>
      <c r="D60" s="288" t="s">
        <v>1090</v>
      </c>
      <c r="E60" s="288" t="s">
        <v>818</v>
      </c>
      <c r="F60" s="289" t="s">
        <v>960</v>
      </c>
      <c r="H60" s="219"/>
      <c r="I60" s="219"/>
      <c r="J60" s="219"/>
      <c r="K60" s="219"/>
      <c r="L60" s="222"/>
      <c r="M60" s="222"/>
      <c r="N60" s="222"/>
      <c r="O60" s="222"/>
    </row>
    <row r="61" spans="1:15" s="245" customFormat="1" ht="12.6" customHeight="1" x14ac:dyDescent="0.3">
      <c r="A61" s="246"/>
      <c r="B61" s="544">
        <v>2020</v>
      </c>
      <c r="C61" s="287" t="s">
        <v>834</v>
      </c>
      <c r="D61" s="288" t="s">
        <v>1044</v>
      </c>
      <c r="E61" s="288" t="s">
        <v>967</v>
      </c>
      <c r="F61" s="289" t="s">
        <v>1038</v>
      </c>
      <c r="H61" s="219"/>
      <c r="I61" s="219"/>
      <c r="J61" s="219"/>
      <c r="K61" s="219"/>
      <c r="L61" s="222"/>
      <c r="M61" s="222"/>
      <c r="N61" s="222"/>
      <c r="O61" s="222"/>
    </row>
    <row r="62" spans="1:15" s="245" customFormat="1" ht="12.6" customHeight="1" x14ac:dyDescent="0.3">
      <c r="A62" s="246"/>
      <c r="B62" s="544">
        <v>2021</v>
      </c>
      <c r="C62" s="287" t="s">
        <v>887</v>
      </c>
      <c r="D62" s="288" t="s">
        <v>1070</v>
      </c>
      <c r="E62" s="288" t="s">
        <v>940</v>
      </c>
      <c r="F62" s="289" t="s">
        <v>913</v>
      </c>
      <c r="H62" s="219"/>
      <c r="I62" s="219"/>
      <c r="J62" s="219"/>
      <c r="K62" s="219"/>
      <c r="L62" s="222"/>
      <c r="M62" s="222"/>
      <c r="N62" s="222"/>
      <c r="O62" s="222"/>
    </row>
    <row r="63" spans="1:15" s="245" customFormat="1" ht="12.6" customHeight="1" x14ac:dyDescent="0.3">
      <c r="A63" s="247" t="s">
        <v>739</v>
      </c>
      <c r="B63" s="581">
        <v>2017</v>
      </c>
      <c r="C63" s="284" t="s">
        <v>1052</v>
      </c>
      <c r="D63" s="285" t="s">
        <v>1052</v>
      </c>
      <c r="E63" s="285" t="s">
        <v>1090</v>
      </c>
      <c r="F63" s="286" t="s">
        <v>1070</v>
      </c>
      <c r="H63" s="219"/>
      <c r="I63" s="219"/>
      <c r="J63" s="219"/>
      <c r="K63" s="219"/>
      <c r="L63" s="222"/>
      <c r="M63" s="222"/>
      <c r="N63" s="222"/>
      <c r="O63" s="222"/>
    </row>
    <row r="64" spans="1:15" s="245" customFormat="1" ht="12.6" customHeight="1" x14ac:dyDescent="0.3">
      <c r="A64" s="246"/>
      <c r="B64" s="582">
        <v>2018</v>
      </c>
      <c r="C64" s="287" t="s">
        <v>1089</v>
      </c>
      <c r="D64" s="288" t="s">
        <v>1052</v>
      </c>
      <c r="E64" s="288" t="s">
        <v>887</v>
      </c>
      <c r="F64" s="289" t="s">
        <v>1044</v>
      </c>
      <c r="H64" s="219"/>
      <c r="I64" s="219"/>
      <c r="J64" s="219"/>
      <c r="K64" s="219"/>
      <c r="L64" s="222"/>
      <c r="M64" s="222"/>
      <c r="N64" s="222"/>
      <c r="O64" s="222"/>
    </row>
    <row r="65" spans="1:15" s="245" customFormat="1" ht="12.6" customHeight="1" x14ac:dyDescent="0.3">
      <c r="A65" s="246"/>
      <c r="B65" s="583">
        <v>2019</v>
      </c>
      <c r="C65" s="287" t="s">
        <v>837</v>
      </c>
      <c r="D65" s="288" t="s">
        <v>1052</v>
      </c>
      <c r="E65" s="288" t="s">
        <v>956</v>
      </c>
      <c r="F65" s="289" t="s">
        <v>851</v>
      </c>
      <c r="H65" s="219"/>
      <c r="I65" s="219"/>
      <c r="J65" s="219"/>
      <c r="K65" s="219"/>
      <c r="L65" s="222"/>
      <c r="M65" s="222"/>
      <c r="N65" s="222"/>
      <c r="O65" s="222"/>
    </row>
    <row r="66" spans="1:15" s="245" customFormat="1" ht="12.6" customHeight="1" x14ac:dyDescent="0.3">
      <c r="A66" s="246"/>
      <c r="B66" s="544">
        <v>2020</v>
      </c>
      <c r="C66" s="287" t="s">
        <v>912</v>
      </c>
      <c r="D66" s="288" t="s">
        <v>1052</v>
      </c>
      <c r="E66" s="288" t="s">
        <v>869</v>
      </c>
      <c r="F66" s="289" t="s">
        <v>844</v>
      </c>
      <c r="H66" s="219"/>
      <c r="I66" s="219"/>
      <c r="J66" s="219"/>
      <c r="K66" s="219"/>
      <c r="L66" s="222"/>
      <c r="M66" s="222"/>
      <c r="N66" s="222"/>
      <c r="O66" s="222"/>
    </row>
    <row r="67" spans="1:15" s="245" customFormat="1" ht="12.6" customHeight="1" x14ac:dyDescent="0.3">
      <c r="A67" s="246"/>
      <c r="B67" s="544">
        <v>2021</v>
      </c>
      <c r="C67" s="287" t="s">
        <v>912</v>
      </c>
      <c r="D67" s="288" t="s">
        <v>1089</v>
      </c>
      <c r="E67" s="288" t="s">
        <v>932</v>
      </c>
      <c r="F67" s="289" t="s">
        <v>959</v>
      </c>
      <c r="H67" s="219"/>
      <c r="I67" s="219"/>
      <c r="J67" s="219"/>
      <c r="K67" s="219"/>
      <c r="L67" s="222"/>
      <c r="M67" s="222"/>
      <c r="N67" s="222"/>
      <c r="O67" s="222"/>
    </row>
    <row r="68" spans="1:15" s="245" customFormat="1" ht="12.6" customHeight="1" x14ac:dyDescent="0.3">
      <c r="A68" s="247" t="s">
        <v>740</v>
      </c>
      <c r="B68" s="581">
        <v>2017</v>
      </c>
      <c r="C68" s="284" t="s">
        <v>1052</v>
      </c>
      <c r="D68" s="285" t="s">
        <v>1052</v>
      </c>
      <c r="E68" s="285" t="s">
        <v>1089</v>
      </c>
      <c r="F68" s="286" t="s">
        <v>1089</v>
      </c>
      <c r="H68" s="219"/>
      <c r="I68" s="219"/>
      <c r="J68" s="219"/>
      <c r="K68" s="219"/>
      <c r="L68" s="222"/>
      <c r="M68" s="222"/>
      <c r="N68" s="222"/>
      <c r="O68" s="222"/>
    </row>
    <row r="69" spans="1:15" s="245" customFormat="1" ht="12.6" customHeight="1" x14ac:dyDescent="0.3">
      <c r="A69" s="246"/>
      <c r="B69" s="582">
        <v>2018</v>
      </c>
      <c r="C69" s="287" t="s">
        <v>1052</v>
      </c>
      <c r="D69" s="288" t="s">
        <v>1052</v>
      </c>
      <c r="E69" s="288" t="s">
        <v>1089</v>
      </c>
      <c r="F69" s="289" t="s">
        <v>1052</v>
      </c>
      <c r="H69" s="219"/>
      <c r="I69" s="219"/>
      <c r="J69" s="219"/>
      <c r="K69" s="219"/>
      <c r="L69" s="222"/>
      <c r="M69" s="222"/>
      <c r="N69" s="222"/>
      <c r="O69" s="222"/>
    </row>
    <row r="70" spans="1:15" s="245" customFormat="1" ht="12.6" customHeight="1" x14ac:dyDescent="0.3">
      <c r="A70" s="246"/>
      <c r="B70" s="583">
        <v>2019</v>
      </c>
      <c r="C70" s="287" t="s">
        <v>834</v>
      </c>
      <c r="D70" s="288" t="s">
        <v>1052</v>
      </c>
      <c r="E70" s="288" t="s">
        <v>939</v>
      </c>
      <c r="F70" s="289" t="s">
        <v>867</v>
      </c>
      <c r="H70" s="219"/>
      <c r="I70" s="219"/>
      <c r="J70" s="219"/>
      <c r="K70" s="219"/>
      <c r="L70" s="222"/>
      <c r="M70" s="222"/>
      <c r="N70" s="222"/>
      <c r="O70" s="222"/>
    </row>
    <row r="71" spans="1:15" s="245" customFormat="1" ht="12.6" customHeight="1" x14ac:dyDescent="0.3">
      <c r="A71" s="246"/>
      <c r="B71" s="544">
        <v>2020</v>
      </c>
      <c r="C71" s="287" t="s">
        <v>834</v>
      </c>
      <c r="D71" s="288" t="s">
        <v>1052</v>
      </c>
      <c r="E71" s="288" t="s">
        <v>940</v>
      </c>
      <c r="F71" s="289" t="s">
        <v>844</v>
      </c>
      <c r="H71" s="219"/>
      <c r="I71" s="219"/>
      <c r="J71" s="219"/>
      <c r="K71" s="219"/>
      <c r="L71" s="222"/>
      <c r="M71" s="222"/>
      <c r="N71" s="222"/>
      <c r="O71" s="222"/>
    </row>
    <row r="72" spans="1:15" s="245" customFormat="1" ht="12.6" customHeight="1" x14ac:dyDescent="0.3">
      <c r="A72" s="246"/>
      <c r="B72" s="544">
        <v>2021</v>
      </c>
      <c r="C72" s="287" t="s">
        <v>832</v>
      </c>
      <c r="D72" s="288" t="s">
        <v>1052</v>
      </c>
      <c r="E72" s="288" t="s">
        <v>936</v>
      </c>
      <c r="F72" s="289" t="s">
        <v>1091</v>
      </c>
      <c r="H72" s="219"/>
      <c r="I72" s="219"/>
      <c r="J72" s="219"/>
      <c r="K72" s="219"/>
      <c r="L72" s="222"/>
      <c r="M72" s="222"/>
      <c r="N72" s="222"/>
      <c r="O72" s="222"/>
    </row>
    <row r="73" spans="1:15" s="245" customFormat="1" ht="12.6" customHeight="1" x14ac:dyDescent="0.3">
      <c r="A73" s="247" t="s">
        <v>741</v>
      </c>
      <c r="B73" s="581">
        <v>2017</v>
      </c>
      <c r="C73" s="284" t="s">
        <v>1052</v>
      </c>
      <c r="D73" s="285" t="s">
        <v>1052</v>
      </c>
      <c r="E73" s="285" t="s">
        <v>1089</v>
      </c>
      <c r="F73" s="286" t="s">
        <v>1044</v>
      </c>
      <c r="H73" s="219"/>
      <c r="I73" s="219"/>
      <c r="J73" s="219"/>
      <c r="K73" s="219"/>
      <c r="L73" s="222"/>
      <c r="M73" s="222"/>
      <c r="N73" s="222"/>
      <c r="O73" s="222"/>
    </row>
    <row r="74" spans="1:15" s="245" customFormat="1" ht="12.6" customHeight="1" x14ac:dyDescent="0.3">
      <c r="A74" s="246"/>
      <c r="B74" s="582">
        <v>2018</v>
      </c>
      <c r="C74" s="287" t="s">
        <v>1052</v>
      </c>
      <c r="D74" s="288" t="s">
        <v>1052</v>
      </c>
      <c r="E74" s="288" t="s">
        <v>1089</v>
      </c>
      <c r="F74" s="289" t="s">
        <v>1044</v>
      </c>
      <c r="H74" s="219"/>
      <c r="I74" s="219"/>
      <c r="J74" s="219"/>
      <c r="K74" s="219"/>
      <c r="L74" s="222"/>
      <c r="M74" s="222"/>
      <c r="N74" s="222"/>
      <c r="O74" s="222"/>
    </row>
    <row r="75" spans="1:15" s="245" customFormat="1" ht="12.6" customHeight="1" x14ac:dyDescent="0.3">
      <c r="A75" s="246"/>
      <c r="B75" s="583">
        <v>2019</v>
      </c>
      <c r="C75" s="287" t="s">
        <v>887</v>
      </c>
      <c r="D75" s="288" t="s">
        <v>1089</v>
      </c>
      <c r="E75" s="288" t="s">
        <v>927</v>
      </c>
      <c r="F75" s="289" t="s">
        <v>909</v>
      </c>
      <c r="H75" s="219"/>
      <c r="I75" s="219"/>
      <c r="J75" s="219"/>
      <c r="K75" s="219"/>
      <c r="L75" s="222"/>
      <c r="M75" s="222"/>
      <c r="N75" s="222"/>
      <c r="O75" s="222"/>
    </row>
    <row r="76" spans="1:15" s="245" customFormat="1" ht="12.6" customHeight="1" x14ac:dyDescent="0.3">
      <c r="A76" s="246"/>
      <c r="B76" s="544">
        <v>2020</v>
      </c>
      <c r="C76" s="287" t="s">
        <v>887</v>
      </c>
      <c r="D76" s="288" t="s">
        <v>1089</v>
      </c>
      <c r="E76" s="288" t="s">
        <v>912</v>
      </c>
      <c r="F76" s="289" t="s">
        <v>909</v>
      </c>
      <c r="H76" s="219"/>
      <c r="I76" s="219"/>
      <c r="J76" s="219"/>
      <c r="K76" s="219"/>
      <c r="L76" s="222"/>
      <c r="M76" s="222"/>
      <c r="N76" s="222"/>
      <c r="O76" s="222"/>
    </row>
    <row r="77" spans="1:15" s="245" customFormat="1" ht="12.6" customHeight="1" x14ac:dyDescent="0.3">
      <c r="A77" s="246"/>
      <c r="B77" s="544">
        <v>2021</v>
      </c>
      <c r="C77" s="287" t="s">
        <v>887</v>
      </c>
      <c r="D77" s="288" t="s">
        <v>1052</v>
      </c>
      <c r="E77" s="288" t="s">
        <v>924</v>
      </c>
      <c r="F77" s="289" t="s">
        <v>959</v>
      </c>
      <c r="H77" s="219"/>
      <c r="I77" s="219"/>
      <c r="J77" s="219"/>
      <c r="K77" s="219"/>
      <c r="L77" s="222"/>
      <c r="M77" s="222"/>
      <c r="N77" s="222"/>
      <c r="O77" s="222"/>
    </row>
    <row r="78" spans="1:15" s="245" customFormat="1" ht="12.6" customHeight="1" x14ac:dyDescent="0.3">
      <c r="A78" s="247" t="s">
        <v>742</v>
      </c>
      <c r="B78" s="581">
        <v>2017</v>
      </c>
      <c r="C78" s="284" t="s">
        <v>1052</v>
      </c>
      <c r="D78" s="285" t="s">
        <v>1052</v>
      </c>
      <c r="E78" s="285" t="s">
        <v>1089</v>
      </c>
      <c r="F78" s="286" t="s">
        <v>1052</v>
      </c>
      <c r="H78" s="219"/>
      <c r="I78" s="219"/>
      <c r="J78" s="219"/>
      <c r="K78" s="219"/>
      <c r="L78" s="222"/>
      <c r="M78" s="222"/>
      <c r="N78" s="222"/>
      <c r="O78" s="222"/>
    </row>
    <row r="79" spans="1:15" s="245" customFormat="1" ht="12.6" customHeight="1" x14ac:dyDescent="0.3">
      <c r="A79" s="246"/>
      <c r="B79" s="582">
        <v>2018</v>
      </c>
      <c r="C79" s="287" t="s">
        <v>1052</v>
      </c>
      <c r="D79" s="288" t="s">
        <v>1052</v>
      </c>
      <c r="E79" s="288" t="s">
        <v>1089</v>
      </c>
      <c r="F79" s="289" t="s">
        <v>1052</v>
      </c>
      <c r="H79" s="219"/>
      <c r="I79" s="219"/>
      <c r="J79" s="219"/>
      <c r="K79" s="219"/>
      <c r="L79" s="222"/>
      <c r="M79" s="222"/>
      <c r="N79" s="222"/>
      <c r="O79" s="222"/>
    </row>
    <row r="80" spans="1:15" s="245" customFormat="1" ht="12.6" customHeight="1" x14ac:dyDescent="0.3">
      <c r="A80" s="246"/>
      <c r="B80" s="583">
        <v>2019</v>
      </c>
      <c r="C80" s="287" t="s">
        <v>832</v>
      </c>
      <c r="D80" s="288" t="s">
        <v>1052</v>
      </c>
      <c r="E80" s="288" t="s">
        <v>927</v>
      </c>
      <c r="F80" s="289" t="s">
        <v>844</v>
      </c>
      <c r="H80" s="219"/>
      <c r="I80" s="219"/>
      <c r="J80" s="219"/>
      <c r="K80" s="219"/>
      <c r="L80" s="222"/>
      <c r="M80" s="222"/>
      <c r="N80" s="222"/>
      <c r="O80" s="222"/>
    </row>
    <row r="81" spans="1:15" s="245" customFormat="1" ht="12.6" customHeight="1" x14ac:dyDescent="0.3">
      <c r="A81" s="246"/>
      <c r="B81" s="544">
        <v>2020</v>
      </c>
      <c r="C81" s="287" t="s">
        <v>832</v>
      </c>
      <c r="D81" s="288" t="s">
        <v>1052</v>
      </c>
      <c r="E81" s="288" t="s">
        <v>912</v>
      </c>
      <c r="F81" s="289" t="s">
        <v>844</v>
      </c>
      <c r="H81" s="219"/>
      <c r="I81" s="219"/>
      <c r="J81" s="219"/>
      <c r="K81" s="219"/>
      <c r="L81" s="222"/>
      <c r="M81" s="222"/>
      <c r="N81" s="222"/>
      <c r="O81" s="222"/>
    </row>
    <row r="82" spans="1:15" s="245" customFormat="1" ht="12.6" customHeight="1" x14ac:dyDescent="0.3">
      <c r="A82" s="246"/>
      <c r="B82" s="544">
        <v>2021</v>
      </c>
      <c r="C82" s="287" t="s">
        <v>887</v>
      </c>
      <c r="D82" s="288" t="s">
        <v>1052</v>
      </c>
      <c r="E82" s="288" t="s">
        <v>924</v>
      </c>
      <c r="F82" s="289" t="s">
        <v>851</v>
      </c>
      <c r="H82" s="219"/>
      <c r="I82" s="219"/>
      <c r="J82" s="219"/>
      <c r="K82" s="219"/>
      <c r="L82" s="222"/>
      <c r="M82" s="222"/>
      <c r="N82" s="222"/>
      <c r="O82" s="222"/>
    </row>
    <row r="83" spans="1:15" s="245" customFormat="1" ht="12.6" customHeight="1" x14ac:dyDescent="0.3">
      <c r="A83" s="247" t="s">
        <v>743</v>
      </c>
      <c r="B83" s="581">
        <v>2017</v>
      </c>
      <c r="C83" s="284" t="s">
        <v>1089</v>
      </c>
      <c r="D83" s="285" t="s">
        <v>1070</v>
      </c>
      <c r="E83" s="285" t="s">
        <v>1090</v>
      </c>
      <c r="F83" s="286" t="s">
        <v>1070</v>
      </c>
      <c r="H83" s="219"/>
      <c r="I83" s="219"/>
      <c r="J83" s="219"/>
      <c r="K83" s="219"/>
      <c r="L83" s="222"/>
      <c r="M83" s="222"/>
      <c r="N83" s="222"/>
      <c r="O83" s="222"/>
    </row>
    <row r="84" spans="1:15" s="245" customFormat="1" ht="12.6" customHeight="1" x14ac:dyDescent="0.3">
      <c r="A84" s="246"/>
      <c r="B84" s="582">
        <v>2018</v>
      </c>
      <c r="C84" s="287" t="s">
        <v>1089</v>
      </c>
      <c r="D84" s="288" t="s">
        <v>1089</v>
      </c>
      <c r="E84" s="288" t="s">
        <v>1044</v>
      </c>
      <c r="F84" s="289" t="s">
        <v>1070</v>
      </c>
      <c r="H84" s="219"/>
      <c r="I84" s="219"/>
      <c r="J84" s="219"/>
      <c r="K84" s="219"/>
      <c r="L84" s="222"/>
      <c r="M84" s="222"/>
      <c r="N84" s="222"/>
      <c r="O84" s="222"/>
    </row>
    <row r="85" spans="1:15" s="245" customFormat="1" ht="12.6" customHeight="1" x14ac:dyDescent="0.3">
      <c r="A85" s="246"/>
      <c r="B85" s="583">
        <v>2019</v>
      </c>
      <c r="C85" s="287" t="s">
        <v>834</v>
      </c>
      <c r="D85" s="288" t="s">
        <v>1089</v>
      </c>
      <c r="E85" s="288" t="s">
        <v>818</v>
      </c>
      <c r="F85" s="289" t="s">
        <v>869</v>
      </c>
      <c r="H85" s="219"/>
      <c r="I85" s="219"/>
      <c r="J85" s="219"/>
      <c r="K85" s="219"/>
      <c r="L85" s="222"/>
      <c r="M85" s="222"/>
      <c r="N85" s="222"/>
      <c r="O85" s="222"/>
    </row>
    <row r="86" spans="1:15" s="245" customFormat="1" ht="12.6" customHeight="1" x14ac:dyDescent="0.3">
      <c r="A86" s="246"/>
      <c r="B86" s="544">
        <v>2020</v>
      </c>
      <c r="C86" s="287" t="s">
        <v>837</v>
      </c>
      <c r="D86" s="288" t="s">
        <v>1089</v>
      </c>
      <c r="E86" s="288" t="s">
        <v>967</v>
      </c>
      <c r="F86" s="289" t="s">
        <v>884</v>
      </c>
      <c r="H86" s="219"/>
      <c r="I86" s="219"/>
      <c r="J86" s="219"/>
      <c r="K86" s="219"/>
      <c r="L86" s="222"/>
      <c r="M86" s="222"/>
      <c r="N86" s="222"/>
      <c r="O86" s="222"/>
    </row>
    <row r="87" spans="1:15" s="245" customFormat="1" ht="12.6" customHeight="1" x14ac:dyDescent="0.3">
      <c r="A87" s="246"/>
      <c r="B87" s="544">
        <v>2021</v>
      </c>
      <c r="C87" s="287" t="s">
        <v>837</v>
      </c>
      <c r="D87" s="288" t="s">
        <v>1070</v>
      </c>
      <c r="E87" s="288" t="s">
        <v>939</v>
      </c>
      <c r="F87" s="289" t="s">
        <v>956</v>
      </c>
      <c r="H87" s="219"/>
      <c r="I87" s="219"/>
      <c r="J87" s="219"/>
      <c r="K87" s="219"/>
      <c r="L87" s="222"/>
      <c r="M87" s="222"/>
      <c r="N87" s="222"/>
      <c r="O87" s="222"/>
    </row>
    <row r="88" spans="1:15" s="242" customFormat="1" ht="12.6" customHeight="1" collapsed="1" x14ac:dyDescent="0.3">
      <c r="A88" s="516" t="s">
        <v>23</v>
      </c>
      <c r="B88" s="578">
        <v>2017</v>
      </c>
      <c r="C88" s="517" t="s">
        <v>1089</v>
      </c>
      <c r="D88" s="518" t="s">
        <v>818</v>
      </c>
      <c r="E88" s="518" t="s">
        <v>924</v>
      </c>
      <c r="F88" s="519" t="s">
        <v>818</v>
      </c>
      <c r="H88" s="220"/>
      <c r="I88" s="220"/>
      <c r="J88" s="220"/>
      <c r="K88" s="220"/>
      <c r="L88" s="221"/>
      <c r="M88" s="221"/>
      <c r="N88" s="221"/>
      <c r="O88" s="221"/>
    </row>
    <row r="89" spans="1:15" s="242" customFormat="1" ht="12.6" customHeight="1" x14ac:dyDescent="0.3">
      <c r="A89" s="520"/>
      <c r="B89" s="579">
        <v>2018</v>
      </c>
      <c r="C89" s="521" t="s">
        <v>1089</v>
      </c>
      <c r="D89" s="522" t="s">
        <v>832</v>
      </c>
      <c r="E89" s="522" t="s">
        <v>834</v>
      </c>
      <c r="F89" s="523" t="s">
        <v>933</v>
      </c>
      <c r="H89" s="220"/>
      <c r="I89" s="220"/>
      <c r="J89" s="220"/>
      <c r="K89" s="220"/>
      <c r="L89" s="221"/>
      <c r="M89" s="221"/>
      <c r="N89" s="221"/>
      <c r="O89" s="221"/>
    </row>
    <row r="90" spans="1:15" s="242" customFormat="1" ht="12.6" customHeight="1" x14ac:dyDescent="0.3">
      <c r="A90" s="520"/>
      <c r="B90" s="580">
        <v>2019</v>
      </c>
      <c r="C90" s="521" t="s">
        <v>837</v>
      </c>
      <c r="D90" s="522" t="s">
        <v>1044</v>
      </c>
      <c r="E90" s="522" t="s">
        <v>818</v>
      </c>
      <c r="F90" s="523" t="s">
        <v>1006</v>
      </c>
      <c r="H90" s="220"/>
      <c r="I90" s="220"/>
      <c r="J90" s="220"/>
      <c r="K90" s="220"/>
      <c r="L90" s="221"/>
      <c r="M90" s="221"/>
      <c r="N90" s="221"/>
      <c r="O90" s="221"/>
    </row>
    <row r="91" spans="1:15" s="242" customFormat="1" ht="12.6" customHeight="1" x14ac:dyDescent="0.3">
      <c r="A91" s="520"/>
      <c r="B91" s="539">
        <v>2020</v>
      </c>
      <c r="C91" s="521" t="s">
        <v>837</v>
      </c>
      <c r="D91" s="522" t="s">
        <v>1044</v>
      </c>
      <c r="E91" s="522" t="s">
        <v>939</v>
      </c>
      <c r="F91" s="523" t="s">
        <v>1053</v>
      </c>
      <c r="H91" s="220"/>
      <c r="I91" s="220"/>
      <c r="J91" s="220"/>
      <c r="K91" s="220"/>
      <c r="L91" s="221"/>
      <c r="M91" s="221"/>
      <c r="N91" s="221"/>
      <c r="O91" s="221"/>
    </row>
    <row r="92" spans="1:15" s="242" customFormat="1" ht="12.6" customHeight="1" x14ac:dyDescent="0.3">
      <c r="A92" s="520"/>
      <c r="B92" s="539">
        <v>2021</v>
      </c>
      <c r="C92" s="521" t="s">
        <v>837</v>
      </c>
      <c r="D92" s="522" t="s">
        <v>1090</v>
      </c>
      <c r="E92" s="522" t="s">
        <v>967</v>
      </c>
      <c r="F92" s="523" t="s">
        <v>1069</v>
      </c>
      <c r="H92" s="220"/>
      <c r="I92" s="220"/>
      <c r="J92" s="220"/>
      <c r="K92" s="220"/>
      <c r="L92" s="221"/>
      <c r="M92" s="221"/>
      <c r="N92" s="221"/>
      <c r="O92" s="221"/>
    </row>
    <row r="93" spans="1:15" s="245" customFormat="1" ht="12.6" customHeight="1" x14ac:dyDescent="0.3">
      <c r="A93" s="247" t="s">
        <v>744</v>
      </c>
      <c r="B93" s="581">
        <v>2017</v>
      </c>
      <c r="C93" s="284" t="s">
        <v>1052</v>
      </c>
      <c r="D93" s="285" t="s">
        <v>1052</v>
      </c>
      <c r="E93" s="285" t="s">
        <v>1052</v>
      </c>
      <c r="F93" s="286" t="s">
        <v>1052</v>
      </c>
      <c r="H93" s="219"/>
      <c r="I93" s="219"/>
      <c r="J93" s="219"/>
      <c r="K93" s="219"/>
      <c r="L93" s="222"/>
      <c r="M93" s="222"/>
      <c r="N93" s="222"/>
      <c r="O93" s="222"/>
    </row>
    <row r="94" spans="1:15" s="245" customFormat="1" ht="12.6" customHeight="1" x14ac:dyDescent="0.3">
      <c r="A94" s="248"/>
      <c r="B94" s="582">
        <v>2018</v>
      </c>
      <c r="C94" s="287" t="s">
        <v>1052</v>
      </c>
      <c r="D94" s="288" t="s">
        <v>1052</v>
      </c>
      <c r="E94" s="288" t="s">
        <v>1052</v>
      </c>
      <c r="F94" s="289" t="s">
        <v>1052</v>
      </c>
      <c r="H94" s="219"/>
      <c r="I94" s="219"/>
      <c r="J94" s="219"/>
      <c r="K94" s="219"/>
      <c r="L94" s="222"/>
      <c r="M94" s="222"/>
      <c r="N94" s="222"/>
      <c r="O94" s="222"/>
    </row>
    <row r="95" spans="1:15" s="245" customFormat="1" ht="12.6" customHeight="1" x14ac:dyDescent="0.3">
      <c r="A95" s="246"/>
      <c r="B95" s="583">
        <v>2019</v>
      </c>
      <c r="C95" s="287" t="s">
        <v>887</v>
      </c>
      <c r="D95" s="288" t="s">
        <v>1052</v>
      </c>
      <c r="E95" s="288" t="s">
        <v>837</v>
      </c>
      <c r="F95" s="289" t="s">
        <v>865</v>
      </c>
      <c r="H95" s="219"/>
      <c r="I95" s="219"/>
      <c r="J95" s="219"/>
      <c r="K95" s="219"/>
      <c r="L95" s="222"/>
      <c r="M95" s="222"/>
      <c r="N95" s="222"/>
      <c r="O95" s="222"/>
    </row>
    <row r="96" spans="1:15" s="245" customFormat="1" ht="12.6" customHeight="1" x14ac:dyDescent="0.3">
      <c r="A96" s="246"/>
      <c r="B96" s="544">
        <v>2020</v>
      </c>
      <c r="C96" s="287" t="s">
        <v>887</v>
      </c>
      <c r="D96" s="288" t="s">
        <v>1052</v>
      </c>
      <c r="E96" s="288" t="s">
        <v>837</v>
      </c>
      <c r="F96" s="289" t="s">
        <v>1015</v>
      </c>
      <c r="H96" s="219"/>
      <c r="I96" s="219"/>
      <c r="J96" s="219"/>
      <c r="K96" s="219"/>
      <c r="L96" s="222"/>
      <c r="M96" s="222"/>
      <c r="N96" s="222"/>
      <c r="O96" s="222"/>
    </row>
    <row r="97" spans="1:15" s="245" customFormat="1" ht="12.6" customHeight="1" x14ac:dyDescent="0.3">
      <c r="A97" s="246"/>
      <c r="B97" s="544">
        <v>2021</v>
      </c>
      <c r="C97" s="287" t="s">
        <v>1090</v>
      </c>
      <c r="D97" s="288" t="s">
        <v>1052</v>
      </c>
      <c r="E97" s="288" t="s">
        <v>834</v>
      </c>
      <c r="F97" s="289" t="s">
        <v>953</v>
      </c>
      <c r="H97" s="219"/>
      <c r="I97" s="219"/>
      <c r="J97" s="219"/>
      <c r="K97" s="219"/>
      <c r="L97" s="222"/>
      <c r="M97" s="222"/>
      <c r="N97" s="222"/>
      <c r="O97" s="222"/>
    </row>
    <row r="98" spans="1:15" s="245" customFormat="1" ht="12.6" customHeight="1" x14ac:dyDescent="0.3">
      <c r="A98" s="247" t="s">
        <v>745</v>
      </c>
      <c r="B98" s="581">
        <v>2017</v>
      </c>
      <c r="C98" s="284" t="s">
        <v>1070</v>
      </c>
      <c r="D98" s="285" t="s">
        <v>1089</v>
      </c>
      <c r="E98" s="285" t="s">
        <v>935</v>
      </c>
      <c r="F98" s="286" t="s">
        <v>1006</v>
      </c>
      <c r="H98" s="219"/>
      <c r="I98" s="219"/>
      <c r="J98" s="219"/>
      <c r="K98" s="219"/>
      <c r="L98" s="222"/>
      <c r="M98" s="222"/>
      <c r="N98" s="222"/>
      <c r="O98" s="222"/>
    </row>
    <row r="99" spans="1:15" s="245" customFormat="1" ht="12.6" customHeight="1" x14ac:dyDescent="0.3">
      <c r="A99" s="246"/>
      <c r="B99" s="582">
        <v>2018</v>
      </c>
      <c r="C99" s="287" t="s">
        <v>1070</v>
      </c>
      <c r="D99" s="288" t="s">
        <v>1052</v>
      </c>
      <c r="E99" s="288" t="s">
        <v>818</v>
      </c>
      <c r="F99" s="289" t="s">
        <v>1006</v>
      </c>
      <c r="H99" s="219"/>
      <c r="I99" s="219"/>
      <c r="J99" s="219"/>
      <c r="K99" s="219"/>
      <c r="L99" s="222"/>
      <c r="M99" s="222"/>
      <c r="N99" s="222"/>
      <c r="O99" s="222"/>
    </row>
    <row r="100" spans="1:15" s="245" customFormat="1" ht="12.6" customHeight="1" x14ac:dyDescent="0.3">
      <c r="A100" s="246"/>
      <c r="B100" s="583">
        <v>2019</v>
      </c>
      <c r="C100" s="287" t="s">
        <v>924</v>
      </c>
      <c r="D100" s="288" t="s">
        <v>1089</v>
      </c>
      <c r="E100" s="288" t="s">
        <v>1068</v>
      </c>
      <c r="F100" s="289" t="s">
        <v>1057</v>
      </c>
      <c r="H100" s="219"/>
      <c r="I100" s="219"/>
      <c r="J100" s="219"/>
      <c r="K100" s="219"/>
      <c r="L100" s="222"/>
      <c r="M100" s="222"/>
      <c r="N100" s="222"/>
      <c r="O100" s="222"/>
    </row>
    <row r="101" spans="1:15" s="245" customFormat="1" ht="12.6" customHeight="1" x14ac:dyDescent="0.3">
      <c r="A101" s="246"/>
      <c r="B101" s="544">
        <v>2020</v>
      </c>
      <c r="C101" s="287" t="s">
        <v>936</v>
      </c>
      <c r="D101" s="288" t="s">
        <v>1089</v>
      </c>
      <c r="E101" s="288" t="s">
        <v>960</v>
      </c>
      <c r="F101" s="289" t="s">
        <v>856</v>
      </c>
      <c r="H101" s="219"/>
      <c r="I101" s="219"/>
      <c r="J101" s="219"/>
      <c r="K101" s="219"/>
      <c r="L101" s="222"/>
      <c r="M101" s="222"/>
      <c r="N101" s="222"/>
      <c r="O101" s="222"/>
    </row>
    <row r="102" spans="1:15" s="245" customFormat="1" ht="12.6" customHeight="1" x14ac:dyDescent="0.3">
      <c r="A102" s="246"/>
      <c r="B102" s="544">
        <v>2021</v>
      </c>
      <c r="C102" s="287" t="s">
        <v>936</v>
      </c>
      <c r="D102" s="288" t="s">
        <v>1089</v>
      </c>
      <c r="E102" s="288" t="s">
        <v>960</v>
      </c>
      <c r="F102" s="289" t="s">
        <v>1008</v>
      </c>
      <c r="H102" s="219"/>
      <c r="I102" s="219"/>
      <c r="J102" s="219"/>
      <c r="K102" s="219"/>
      <c r="L102" s="222"/>
      <c r="M102" s="222"/>
      <c r="N102" s="222"/>
      <c r="O102" s="222"/>
    </row>
    <row r="103" spans="1:15" s="245" customFormat="1" ht="12.6" customHeight="1" x14ac:dyDescent="0.3">
      <c r="A103" s="247" t="s">
        <v>746</v>
      </c>
      <c r="B103" s="581">
        <v>2017</v>
      </c>
      <c r="C103" s="284" t="s">
        <v>1052</v>
      </c>
      <c r="D103" s="285" t="s">
        <v>1052</v>
      </c>
      <c r="E103" s="285" t="s">
        <v>1089</v>
      </c>
      <c r="F103" s="286" t="s">
        <v>1044</v>
      </c>
      <c r="H103" s="219"/>
      <c r="I103" s="219"/>
      <c r="J103" s="219"/>
      <c r="K103" s="219"/>
      <c r="L103" s="222"/>
      <c r="M103" s="222"/>
      <c r="N103" s="222"/>
      <c r="O103" s="222"/>
    </row>
    <row r="104" spans="1:15" s="245" customFormat="1" ht="12.6" customHeight="1" x14ac:dyDescent="0.3">
      <c r="A104" s="246"/>
      <c r="B104" s="582">
        <v>2018</v>
      </c>
      <c r="C104" s="287" t="s">
        <v>1052</v>
      </c>
      <c r="D104" s="288" t="s">
        <v>1052</v>
      </c>
      <c r="E104" s="288" t="s">
        <v>1089</v>
      </c>
      <c r="F104" s="289" t="s">
        <v>1070</v>
      </c>
      <c r="H104" s="219"/>
      <c r="I104" s="219"/>
      <c r="J104" s="219"/>
      <c r="K104" s="219"/>
      <c r="L104" s="222"/>
      <c r="M104" s="222"/>
      <c r="N104" s="222"/>
      <c r="O104" s="222"/>
    </row>
    <row r="105" spans="1:15" s="245" customFormat="1" ht="12.6" customHeight="1" x14ac:dyDescent="0.3">
      <c r="A105" s="246"/>
      <c r="B105" s="583">
        <v>2019</v>
      </c>
      <c r="C105" s="287" t="s">
        <v>837</v>
      </c>
      <c r="D105" s="288" t="s">
        <v>1089</v>
      </c>
      <c r="E105" s="288" t="s">
        <v>940</v>
      </c>
      <c r="F105" s="289" t="s">
        <v>1069</v>
      </c>
      <c r="H105" s="219"/>
      <c r="I105" s="219"/>
      <c r="J105" s="219"/>
      <c r="K105" s="219"/>
      <c r="L105" s="222"/>
      <c r="M105" s="222"/>
      <c r="N105" s="222"/>
      <c r="O105" s="222"/>
    </row>
    <row r="106" spans="1:15" s="245" customFormat="1" ht="12.6" customHeight="1" x14ac:dyDescent="0.3">
      <c r="A106" s="246"/>
      <c r="B106" s="544">
        <v>2020</v>
      </c>
      <c r="C106" s="287" t="s">
        <v>837</v>
      </c>
      <c r="D106" s="288" t="s">
        <v>1089</v>
      </c>
      <c r="E106" s="288" t="s">
        <v>927</v>
      </c>
      <c r="F106" s="289" t="s">
        <v>1055</v>
      </c>
      <c r="H106" s="219"/>
      <c r="I106" s="219"/>
      <c r="J106" s="219"/>
      <c r="K106" s="219"/>
      <c r="L106" s="222"/>
      <c r="M106" s="222"/>
      <c r="N106" s="222"/>
      <c r="O106" s="222"/>
    </row>
    <row r="107" spans="1:15" s="245" customFormat="1" ht="12.6" customHeight="1" x14ac:dyDescent="0.3">
      <c r="A107" s="246"/>
      <c r="B107" s="544">
        <v>2021</v>
      </c>
      <c r="C107" s="287" t="s">
        <v>837</v>
      </c>
      <c r="D107" s="288" t="s">
        <v>1089</v>
      </c>
      <c r="E107" s="288" t="s">
        <v>927</v>
      </c>
      <c r="F107" s="289" t="s">
        <v>1039</v>
      </c>
      <c r="H107" s="219"/>
      <c r="I107" s="219"/>
      <c r="J107" s="219"/>
      <c r="K107" s="219"/>
      <c r="L107" s="222"/>
      <c r="M107" s="222"/>
      <c r="N107" s="222"/>
      <c r="O107" s="222"/>
    </row>
    <row r="108" spans="1:15" s="245" customFormat="1" ht="12.6" customHeight="1" x14ac:dyDescent="0.3">
      <c r="A108" s="247" t="s">
        <v>747</v>
      </c>
      <c r="B108" s="581">
        <v>2017</v>
      </c>
      <c r="C108" s="284" t="s">
        <v>1052</v>
      </c>
      <c r="D108" s="285" t="s">
        <v>1052</v>
      </c>
      <c r="E108" s="285" t="s">
        <v>1089</v>
      </c>
      <c r="F108" s="286" t="s">
        <v>1052</v>
      </c>
      <c r="H108" s="219"/>
      <c r="I108" s="219"/>
      <c r="J108" s="219"/>
      <c r="K108" s="219"/>
      <c r="L108" s="222"/>
      <c r="M108" s="222"/>
      <c r="N108" s="222"/>
      <c r="O108" s="222"/>
    </row>
    <row r="109" spans="1:15" s="245" customFormat="1" ht="12.6" customHeight="1" x14ac:dyDescent="0.3">
      <c r="A109" s="248"/>
      <c r="B109" s="582">
        <v>2018</v>
      </c>
      <c r="C109" s="287" t="s">
        <v>1052</v>
      </c>
      <c r="D109" s="288" t="s">
        <v>1052</v>
      </c>
      <c r="E109" s="288" t="s">
        <v>1089</v>
      </c>
      <c r="F109" s="289" t="s">
        <v>1052</v>
      </c>
      <c r="H109" s="219"/>
      <c r="I109" s="219"/>
      <c r="J109" s="219"/>
      <c r="K109" s="219"/>
      <c r="L109" s="222"/>
      <c r="M109" s="222"/>
      <c r="N109" s="222"/>
      <c r="O109" s="222"/>
    </row>
    <row r="110" spans="1:15" s="245" customFormat="1" ht="12.6" customHeight="1" x14ac:dyDescent="0.3">
      <c r="A110" s="246"/>
      <c r="B110" s="583">
        <v>2019</v>
      </c>
      <c r="C110" s="287" t="s">
        <v>887</v>
      </c>
      <c r="D110" s="288" t="s">
        <v>1052</v>
      </c>
      <c r="E110" s="288" t="s">
        <v>912</v>
      </c>
      <c r="F110" s="289" t="s">
        <v>966</v>
      </c>
      <c r="H110" s="219"/>
      <c r="I110" s="219"/>
      <c r="J110" s="219"/>
      <c r="K110" s="219"/>
      <c r="L110" s="222"/>
      <c r="M110" s="222"/>
      <c r="N110" s="222"/>
      <c r="O110" s="222"/>
    </row>
    <row r="111" spans="1:15" s="245" customFormat="1" ht="12.6" customHeight="1" x14ac:dyDescent="0.3">
      <c r="A111" s="246"/>
      <c r="B111" s="544">
        <v>2020</v>
      </c>
      <c r="C111" s="287" t="s">
        <v>887</v>
      </c>
      <c r="D111" s="288" t="s">
        <v>1052</v>
      </c>
      <c r="E111" s="288" t="s">
        <v>924</v>
      </c>
      <c r="F111" s="289" t="s">
        <v>966</v>
      </c>
      <c r="H111" s="219"/>
      <c r="I111" s="219"/>
      <c r="J111" s="219"/>
      <c r="K111" s="219"/>
      <c r="L111" s="222"/>
      <c r="M111" s="222"/>
      <c r="N111" s="222"/>
      <c r="O111" s="222"/>
    </row>
    <row r="112" spans="1:15" s="245" customFormat="1" ht="12.6" customHeight="1" x14ac:dyDescent="0.3">
      <c r="A112" s="246"/>
      <c r="B112" s="544">
        <v>2021</v>
      </c>
      <c r="C112" s="287" t="s">
        <v>887</v>
      </c>
      <c r="D112" s="288" t="s">
        <v>1052</v>
      </c>
      <c r="E112" s="288" t="s">
        <v>924</v>
      </c>
      <c r="F112" s="289" t="s">
        <v>844</v>
      </c>
      <c r="H112" s="219"/>
      <c r="I112" s="219"/>
      <c r="J112" s="219"/>
      <c r="K112" s="219"/>
      <c r="L112" s="222"/>
      <c r="M112" s="222"/>
      <c r="N112" s="222"/>
      <c r="O112" s="222"/>
    </row>
    <row r="113" spans="1:15" s="245" customFormat="1" ht="12.6" customHeight="1" x14ac:dyDescent="0.3">
      <c r="A113" s="247" t="s">
        <v>748</v>
      </c>
      <c r="B113" s="581">
        <v>2017</v>
      </c>
      <c r="C113" s="284" t="s">
        <v>1052</v>
      </c>
      <c r="D113" s="285" t="s">
        <v>1052</v>
      </c>
      <c r="E113" s="285" t="s">
        <v>1070</v>
      </c>
      <c r="F113" s="286" t="s">
        <v>832</v>
      </c>
      <c r="H113" s="219"/>
      <c r="I113" s="219"/>
      <c r="J113" s="219"/>
      <c r="K113" s="219"/>
      <c r="L113" s="222"/>
      <c r="M113" s="222"/>
      <c r="N113" s="222"/>
      <c r="O113" s="222"/>
    </row>
    <row r="114" spans="1:15" s="245" customFormat="1" ht="12.6" customHeight="1" x14ac:dyDescent="0.3">
      <c r="A114" s="246"/>
      <c r="B114" s="582">
        <v>2018</v>
      </c>
      <c r="C114" s="287" t="s">
        <v>1052</v>
      </c>
      <c r="D114" s="288" t="s">
        <v>1052</v>
      </c>
      <c r="E114" s="288" t="s">
        <v>1070</v>
      </c>
      <c r="F114" s="289" t="s">
        <v>832</v>
      </c>
      <c r="H114" s="219"/>
      <c r="I114" s="219"/>
      <c r="J114" s="219"/>
      <c r="K114" s="219"/>
      <c r="L114" s="222"/>
      <c r="M114" s="222"/>
      <c r="N114" s="222"/>
      <c r="O114" s="222"/>
    </row>
    <row r="115" spans="1:15" s="245" customFormat="1" ht="12.6" customHeight="1" x14ac:dyDescent="0.3">
      <c r="A115" s="246"/>
      <c r="B115" s="583">
        <v>2019</v>
      </c>
      <c r="C115" s="287" t="s">
        <v>887</v>
      </c>
      <c r="D115" s="288" t="s">
        <v>1089</v>
      </c>
      <c r="E115" s="288" t="s">
        <v>927</v>
      </c>
      <c r="F115" s="289" t="s">
        <v>959</v>
      </c>
      <c r="H115" s="219"/>
      <c r="I115" s="219"/>
      <c r="J115" s="219"/>
      <c r="K115" s="219"/>
      <c r="L115" s="222"/>
      <c r="M115" s="222"/>
      <c r="N115" s="222"/>
      <c r="O115" s="222"/>
    </row>
    <row r="116" spans="1:15" s="245" customFormat="1" ht="12.6" customHeight="1" x14ac:dyDescent="0.3">
      <c r="A116" s="246"/>
      <c r="B116" s="544">
        <v>2020</v>
      </c>
      <c r="C116" s="287" t="s">
        <v>832</v>
      </c>
      <c r="D116" s="288" t="s">
        <v>1089</v>
      </c>
      <c r="E116" s="288" t="s">
        <v>912</v>
      </c>
      <c r="F116" s="289" t="s">
        <v>844</v>
      </c>
      <c r="H116" s="219"/>
      <c r="I116" s="219"/>
      <c r="J116" s="219"/>
      <c r="K116" s="219"/>
      <c r="L116" s="222"/>
      <c r="M116" s="222"/>
      <c r="N116" s="222"/>
      <c r="O116" s="222"/>
    </row>
    <row r="117" spans="1:15" s="245" customFormat="1" ht="12.6" customHeight="1" x14ac:dyDescent="0.3">
      <c r="A117" s="246"/>
      <c r="B117" s="544">
        <v>2021</v>
      </c>
      <c r="C117" s="287" t="s">
        <v>887</v>
      </c>
      <c r="D117" s="288" t="s">
        <v>1052</v>
      </c>
      <c r="E117" s="288" t="s">
        <v>912</v>
      </c>
      <c r="F117" s="289" t="s">
        <v>851</v>
      </c>
      <c r="H117" s="219"/>
      <c r="I117" s="219"/>
      <c r="J117" s="219"/>
      <c r="K117" s="219"/>
      <c r="L117" s="222"/>
      <c r="M117" s="222"/>
      <c r="N117" s="222"/>
      <c r="O117" s="222"/>
    </row>
    <row r="118" spans="1:15" s="245" customFormat="1" ht="12.6" customHeight="1" x14ac:dyDescent="0.3">
      <c r="A118" s="247" t="s">
        <v>749</v>
      </c>
      <c r="B118" s="581">
        <v>2017</v>
      </c>
      <c r="C118" s="284" t="s">
        <v>1052</v>
      </c>
      <c r="D118" s="285" t="s">
        <v>1052</v>
      </c>
      <c r="E118" s="285" t="s">
        <v>1089</v>
      </c>
      <c r="F118" s="286" t="s">
        <v>1070</v>
      </c>
      <c r="H118" s="219"/>
      <c r="I118" s="219"/>
      <c r="J118" s="219"/>
      <c r="K118" s="219"/>
      <c r="L118" s="222"/>
      <c r="M118" s="222"/>
      <c r="N118" s="222"/>
      <c r="O118" s="222"/>
    </row>
    <row r="119" spans="1:15" s="245" customFormat="1" ht="12.6" customHeight="1" x14ac:dyDescent="0.3">
      <c r="A119" s="246"/>
      <c r="B119" s="582">
        <v>2018</v>
      </c>
      <c r="C119" s="287" t="s">
        <v>1052</v>
      </c>
      <c r="D119" s="288" t="s">
        <v>1052</v>
      </c>
      <c r="E119" s="288" t="s">
        <v>1089</v>
      </c>
      <c r="F119" s="289" t="s">
        <v>1089</v>
      </c>
      <c r="H119" s="219"/>
      <c r="I119" s="219"/>
      <c r="J119" s="219"/>
      <c r="K119" s="219"/>
      <c r="L119" s="222"/>
      <c r="M119" s="222"/>
      <c r="N119" s="222"/>
      <c r="O119" s="222"/>
    </row>
    <row r="120" spans="1:15" s="245" customFormat="1" ht="12.6" customHeight="1" x14ac:dyDescent="0.3">
      <c r="A120" s="246"/>
      <c r="B120" s="583">
        <v>2019</v>
      </c>
      <c r="C120" s="287" t="s">
        <v>837</v>
      </c>
      <c r="D120" s="288" t="s">
        <v>1089</v>
      </c>
      <c r="E120" s="288" t="s">
        <v>924</v>
      </c>
      <c r="F120" s="289" t="s">
        <v>961</v>
      </c>
      <c r="H120" s="219"/>
      <c r="I120" s="219"/>
      <c r="J120" s="219"/>
      <c r="K120" s="219"/>
      <c r="L120" s="222"/>
      <c r="M120" s="222"/>
      <c r="N120" s="222"/>
      <c r="O120" s="222"/>
    </row>
    <row r="121" spans="1:15" s="245" customFormat="1" ht="12.6" customHeight="1" x14ac:dyDescent="0.3">
      <c r="A121" s="246"/>
      <c r="B121" s="544">
        <v>2020</v>
      </c>
      <c r="C121" s="287" t="s">
        <v>924</v>
      </c>
      <c r="D121" s="288" t="s">
        <v>1089</v>
      </c>
      <c r="E121" s="288" t="s">
        <v>837</v>
      </c>
      <c r="F121" s="289" t="s">
        <v>961</v>
      </c>
      <c r="H121" s="219"/>
      <c r="I121" s="219"/>
      <c r="J121" s="219"/>
      <c r="K121" s="219"/>
      <c r="L121" s="222"/>
      <c r="M121" s="222"/>
      <c r="N121" s="222"/>
      <c r="O121" s="222"/>
    </row>
    <row r="122" spans="1:15" s="245" customFormat="1" ht="12.6" customHeight="1" x14ac:dyDescent="0.3">
      <c r="A122" s="246"/>
      <c r="B122" s="544">
        <v>2021</v>
      </c>
      <c r="C122" s="287" t="s">
        <v>924</v>
      </c>
      <c r="D122" s="288" t="s">
        <v>1089</v>
      </c>
      <c r="E122" s="288" t="s">
        <v>837</v>
      </c>
      <c r="F122" s="289" t="s">
        <v>1057</v>
      </c>
      <c r="H122" s="219"/>
      <c r="I122" s="219"/>
      <c r="J122" s="219"/>
      <c r="K122" s="219"/>
      <c r="L122" s="222"/>
      <c r="M122" s="222"/>
      <c r="N122" s="222"/>
      <c r="O122" s="222"/>
    </row>
    <row r="123" spans="1:15" s="245" customFormat="1" ht="12.6" customHeight="1" x14ac:dyDescent="0.3">
      <c r="A123" s="247" t="s">
        <v>750</v>
      </c>
      <c r="B123" s="581">
        <v>2017</v>
      </c>
      <c r="C123" s="284" t="s">
        <v>1044</v>
      </c>
      <c r="D123" s="285" t="s">
        <v>926</v>
      </c>
      <c r="E123" s="285" t="s">
        <v>816</v>
      </c>
      <c r="F123" s="286" t="s">
        <v>924</v>
      </c>
      <c r="H123" s="219"/>
      <c r="I123" s="219"/>
      <c r="J123" s="219"/>
      <c r="K123" s="219"/>
      <c r="L123" s="222"/>
      <c r="M123" s="222"/>
      <c r="N123" s="222"/>
      <c r="O123" s="222"/>
    </row>
    <row r="124" spans="1:15" s="245" customFormat="1" ht="12.6" customHeight="1" x14ac:dyDescent="0.3">
      <c r="A124" s="246"/>
      <c r="B124" s="582">
        <v>2018</v>
      </c>
      <c r="C124" s="287" t="s">
        <v>1070</v>
      </c>
      <c r="D124" s="288" t="s">
        <v>1038</v>
      </c>
      <c r="E124" s="288" t="s">
        <v>940</v>
      </c>
      <c r="F124" s="289" t="s">
        <v>834</v>
      </c>
      <c r="H124" s="219"/>
      <c r="I124" s="219"/>
      <c r="J124" s="219"/>
      <c r="K124" s="219"/>
      <c r="L124" s="222"/>
      <c r="M124" s="222"/>
      <c r="N124" s="222"/>
      <c r="O124" s="222"/>
    </row>
    <row r="125" spans="1:15" s="245" customFormat="1" ht="12.6" customHeight="1" x14ac:dyDescent="0.3">
      <c r="A125" s="246"/>
      <c r="B125" s="583">
        <v>2019</v>
      </c>
      <c r="C125" s="287" t="s">
        <v>927</v>
      </c>
      <c r="D125" s="288" t="s">
        <v>940</v>
      </c>
      <c r="E125" s="288" t="s">
        <v>881</v>
      </c>
      <c r="F125" s="289" t="s">
        <v>847</v>
      </c>
      <c r="H125" s="219"/>
      <c r="I125" s="219"/>
      <c r="J125" s="219"/>
      <c r="K125" s="219"/>
      <c r="L125" s="222"/>
      <c r="M125" s="222"/>
      <c r="N125" s="222"/>
      <c r="O125" s="222"/>
    </row>
    <row r="126" spans="1:15" s="245" customFormat="1" ht="12.6" customHeight="1" x14ac:dyDescent="0.3">
      <c r="A126" s="246"/>
      <c r="B126" s="544">
        <v>2020</v>
      </c>
      <c r="C126" s="287" t="s">
        <v>940</v>
      </c>
      <c r="D126" s="288" t="s">
        <v>936</v>
      </c>
      <c r="E126" s="288" t="s">
        <v>933</v>
      </c>
      <c r="F126" s="289" t="s">
        <v>970</v>
      </c>
      <c r="H126" s="219"/>
      <c r="I126" s="219"/>
      <c r="J126" s="219"/>
      <c r="K126" s="219"/>
      <c r="L126" s="222"/>
      <c r="M126" s="222"/>
      <c r="N126" s="222"/>
      <c r="O126" s="222"/>
    </row>
    <row r="127" spans="1:15" s="245" customFormat="1" ht="12.6" customHeight="1" x14ac:dyDescent="0.3">
      <c r="A127" s="246"/>
      <c r="B127" s="544">
        <v>2021</v>
      </c>
      <c r="C127" s="287" t="s">
        <v>927</v>
      </c>
      <c r="D127" s="288" t="s">
        <v>967</v>
      </c>
      <c r="E127" s="288" t="s">
        <v>939</v>
      </c>
      <c r="F127" s="289" t="s">
        <v>915</v>
      </c>
      <c r="H127" s="219"/>
      <c r="I127" s="219"/>
      <c r="J127" s="219"/>
      <c r="K127" s="219"/>
      <c r="L127" s="222"/>
      <c r="M127" s="222"/>
      <c r="N127" s="222"/>
      <c r="O127" s="222"/>
    </row>
    <row r="128" spans="1:15" s="245" customFormat="1" ht="12.6" customHeight="1" x14ac:dyDescent="0.3">
      <c r="A128" s="247" t="s">
        <v>751</v>
      </c>
      <c r="B128" s="581">
        <v>2017</v>
      </c>
      <c r="C128" s="284" t="s">
        <v>1052</v>
      </c>
      <c r="D128" s="285" t="s">
        <v>1089</v>
      </c>
      <c r="E128" s="285" t="s">
        <v>924</v>
      </c>
      <c r="F128" s="286" t="s">
        <v>1070</v>
      </c>
      <c r="H128" s="219"/>
      <c r="I128" s="219"/>
      <c r="J128" s="219"/>
      <c r="K128" s="219"/>
      <c r="L128" s="222"/>
      <c r="M128" s="222"/>
      <c r="N128" s="222"/>
      <c r="O128" s="222"/>
    </row>
    <row r="129" spans="1:15" s="245" customFormat="1" ht="12.6" customHeight="1" x14ac:dyDescent="0.3">
      <c r="A129" s="246"/>
      <c r="B129" s="582">
        <v>2018</v>
      </c>
      <c r="C129" s="287" t="s">
        <v>1052</v>
      </c>
      <c r="D129" s="288" t="s">
        <v>1089</v>
      </c>
      <c r="E129" s="288" t="s">
        <v>834</v>
      </c>
      <c r="F129" s="289" t="s">
        <v>1070</v>
      </c>
      <c r="H129" s="219"/>
      <c r="I129" s="219"/>
      <c r="J129" s="219"/>
      <c r="K129" s="219"/>
      <c r="L129" s="222"/>
      <c r="M129" s="222"/>
      <c r="N129" s="222"/>
      <c r="O129" s="222"/>
    </row>
    <row r="130" spans="1:15" s="245" customFormat="1" ht="12.6" customHeight="1" x14ac:dyDescent="0.3">
      <c r="A130" s="246"/>
      <c r="B130" s="583">
        <v>2019</v>
      </c>
      <c r="C130" s="287" t="s">
        <v>912</v>
      </c>
      <c r="D130" s="288" t="s">
        <v>1070</v>
      </c>
      <c r="E130" s="288" t="s">
        <v>818</v>
      </c>
      <c r="F130" s="289" t="s">
        <v>1057</v>
      </c>
      <c r="H130" s="219"/>
      <c r="I130" s="219"/>
      <c r="J130" s="219"/>
      <c r="K130" s="219"/>
      <c r="L130" s="222"/>
      <c r="M130" s="222"/>
      <c r="N130" s="222"/>
      <c r="O130" s="222"/>
    </row>
    <row r="131" spans="1:15" s="245" customFormat="1" ht="12.6" customHeight="1" x14ac:dyDescent="0.3">
      <c r="A131" s="246"/>
      <c r="B131" s="544">
        <v>2020</v>
      </c>
      <c r="C131" s="287" t="s">
        <v>912</v>
      </c>
      <c r="D131" s="288" t="s">
        <v>1089</v>
      </c>
      <c r="E131" s="288" t="s">
        <v>967</v>
      </c>
      <c r="F131" s="289" t="s">
        <v>963</v>
      </c>
      <c r="H131" s="219"/>
      <c r="I131" s="219"/>
      <c r="J131" s="219"/>
      <c r="K131" s="219"/>
      <c r="L131" s="222"/>
      <c r="M131" s="222"/>
      <c r="N131" s="222"/>
      <c r="O131" s="222"/>
    </row>
    <row r="132" spans="1:15" s="245" customFormat="1" ht="12.6" customHeight="1" x14ac:dyDescent="0.3">
      <c r="A132" s="246"/>
      <c r="B132" s="544">
        <v>2021</v>
      </c>
      <c r="C132" s="287" t="s">
        <v>912</v>
      </c>
      <c r="D132" s="288" t="s">
        <v>1089</v>
      </c>
      <c r="E132" s="288" t="s">
        <v>940</v>
      </c>
      <c r="F132" s="289" t="s">
        <v>1004</v>
      </c>
      <c r="H132" s="219"/>
      <c r="I132" s="219"/>
      <c r="J132" s="219"/>
      <c r="K132" s="219"/>
      <c r="L132" s="222"/>
      <c r="M132" s="222"/>
      <c r="N132" s="222"/>
      <c r="O132" s="222"/>
    </row>
    <row r="133" spans="1:15" s="245" customFormat="1" ht="12.6" customHeight="1" x14ac:dyDescent="0.3">
      <c r="A133" s="247" t="s">
        <v>752</v>
      </c>
      <c r="B133" s="581">
        <v>2017</v>
      </c>
      <c r="C133" s="284" t="s">
        <v>1089</v>
      </c>
      <c r="D133" s="285" t="s">
        <v>1089</v>
      </c>
      <c r="E133" s="285" t="s">
        <v>940</v>
      </c>
      <c r="F133" s="286" t="s">
        <v>1027</v>
      </c>
      <c r="H133" s="219"/>
      <c r="I133" s="219"/>
      <c r="J133" s="219"/>
      <c r="K133" s="219"/>
      <c r="L133" s="222"/>
      <c r="M133" s="222"/>
      <c r="N133" s="222"/>
      <c r="O133" s="222"/>
    </row>
    <row r="134" spans="1:15" s="245" customFormat="1" ht="12.6" customHeight="1" x14ac:dyDescent="0.3">
      <c r="A134" s="246"/>
      <c r="B134" s="582">
        <v>2018</v>
      </c>
      <c r="C134" s="287" t="s">
        <v>1089</v>
      </c>
      <c r="D134" s="288" t="s">
        <v>1089</v>
      </c>
      <c r="E134" s="288" t="s">
        <v>940</v>
      </c>
      <c r="F134" s="289" t="s">
        <v>1092</v>
      </c>
      <c r="H134" s="219"/>
      <c r="I134" s="219"/>
      <c r="J134" s="219"/>
      <c r="K134" s="219"/>
      <c r="L134" s="222"/>
      <c r="M134" s="222"/>
      <c r="N134" s="222"/>
      <c r="O134" s="222"/>
    </row>
    <row r="135" spans="1:15" s="245" customFormat="1" ht="12.6" customHeight="1" x14ac:dyDescent="0.3">
      <c r="A135" s="246"/>
      <c r="B135" s="583">
        <v>2019</v>
      </c>
      <c r="C135" s="287" t="s">
        <v>832</v>
      </c>
      <c r="D135" s="288" t="s">
        <v>1089</v>
      </c>
      <c r="E135" s="288" t="s">
        <v>869</v>
      </c>
      <c r="F135" s="289" t="s">
        <v>934</v>
      </c>
      <c r="H135" s="219"/>
      <c r="I135" s="219"/>
      <c r="J135" s="219"/>
      <c r="K135" s="219"/>
      <c r="L135" s="222"/>
      <c r="M135" s="222"/>
      <c r="N135" s="222"/>
      <c r="O135" s="222"/>
    </row>
    <row r="136" spans="1:15" s="245" customFormat="1" ht="12.6" customHeight="1" x14ac:dyDescent="0.3">
      <c r="A136" s="246"/>
      <c r="B136" s="544">
        <v>2020</v>
      </c>
      <c r="C136" s="287" t="s">
        <v>834</v>
      </c>
      <c r="D136" s="288" t="s">
        <v>1070</v>
      </c>
      <c r="E136" s="288" t="s">
        <v>884</v>
      </c>
      <c r="F136" s="289" t="s">
        <v>1043</v>
      </c>
      <c r="H136" s="219"/>
      <c r="I136" s="219"/>
      <c r="J136" s="219"/>
      <c r="K136" s="219"/>
      <c r="L136" s="222"/>
      <c r="M136" s="222"/>
      <c r="N136" s="222"/>
      <c r="O136" s="222"/>
    </row>
    <row r="137" spans="1:15" s="245" customFormat="1" ht="12.6" customHeight="1" x14ac:dyDescent="0.3">
      <c r="A137" s="246"/>
      <c r="B137" s="544">
        <v>2021</v>
      </c>
      <c r="C137" s="287" t="s">
        <v>832</v>
      </c>
      <c r="D137" s="288" t="s">
        <v>1089</v>
      </c>
      <c r="E137" s="288" t="s">
        <v>920</v>
      </c>
      <c r="F137" s="289" t="s">
        <v>985</v>
      </c>
      <c r="H137" s="219"/>
      <c r="I137" s="219"/>
      <c r="J137" s="219"/>
      <c r="K137" s="219"/>
      <c r="L137" s="222"/>
      <c r="M137" s="222"/>
      <c r="N137" s="222"/>
      <c r="O137" s="222"/>
    </row>
    <row r="138" spans="1:15" s="242" customFormat="1" ht="12.6" customHeight="1" collapsed="1" x14ac:dyDescent="0.3">
      <c r="A138" s="516" t="s">
        <v>22</v>
      </c>
      <c r="B138" s="578">
        <v>2017</v>
      </c>
      <c r="C138" s="517" t="s">
        <v>1089</v>
      </c>
      <c r="D138" s="518" t="s">
        <v>1052</v>
      </c>
      <c r="E138" s="518" t="s">
        <v>1070</v>
      </c>
      <c r="F138" s="519" t="s">
        <v>1044</v>
      </c>
      <c r="H138" s="220"/>
      <c r="I138" s="220"/>
      <c r="J138" s="220"/>
      <c r="K138" s="220"/>
      <c r="L138" s="221"/>
      <c r="M138" s="221"/>
      <c r="N138" s="221"/>
      <c r="O138" s="221"/>
    </row>
    <row r="139" spans="1:15" s="242" customFormat="1" ht="12.6" customHeight="1" x14ac:dyDescent="0.3">
      <c r="A139" s="520"/>
      <c r="B139" s="579">
        <v>2018</v>
      </c>
      <c r="C139" s="521" t="s">
        <v>1089</v>
      </c>
      <c r="D139" s="522" t="s">
        <v>1052</v>
      </c>
      <c r="E139" s="522" t="s">
        <v>1044</v>
      </c>
      <c r="F139" s="523" t="s">
        <v>1070</v>
      </c>
      <c r="H139" s="220"/>
      <c r="I139" s="220"/>
      <c r="J139" s="220"/>
      <c r="K139" s="220"/>
      <c r="L139" s="221"/>
      <c r="M139" s="221"/>
      <c r="N139" s="221"/>
      <c r="O139" s="221"/>
    </row>
    <row r="140" spans="1:15" s="242" customFormat="1" ht="12.6" customHeight="1" x14ac:dyDescent="0.3">
      <c r="A140" s="520"/>
      <c r="B140" s="580">
        <v>2019</v>
      </c>
      <c r="C140" s="521" t="s">
        <v>832</v>
      </c>
      <c r="D140" s="522" t="s">
        <v>1052</v>
      </c>
      <c r="E140" s="522" t="s">
        <v>927</v>
      </c>
      <c r="F140" s="523" t="s">
        <v>1015</v>
      </c>
      <c r="H140" s="220"/>
      <c r="I140" s="220"/>
      <c r="J140" s="220"/>
      <c r="K140" s="220"/>
      <c r="L140" s="221"/>
      <c r="M140" s="221"/>
      <c r="N140" s="221"/>
      <c r="O140" s="221"/>
    </row>
    <row r="141" spans="1:15" s="242" customFormat="1" ht="12.6" customHeight="1" x14ac:dyDescent="0.3">
      <c r="A141" s="520"/>
      <c r="B141" s="539">
        <v>2020</v>
      </c>
      <c r="C141" s="521" t="s">
        <v>834</v>
      </c>
      <c r="D141" s="522" t="s">
        <v>1052</v>
      </c>
      <c r="E141" s="522" t="s">
        <v>912</v>
      </c>
      <c r="F141" s="523" t="s">
        <v>962</v>
      </c>
      <c r="H141" s="220"/>
      <c r="I141" s="220"/>
      <c r="J141" s="220"/>
      <c r="K141" s="220"/>
      <c r="L141" s="221"/>
      <c r="M141" s="221"/>
      <c r="N141" s="221"/>
      <c r="O141" s="221"/>
    </row>
    <row r="142" spans="1:15" s="242" customFormat="1" ht="12.6" customHeight="1" x14ac:dyDescent="0.3">
      <c r="A142" s="520"/>
      <c r="B142" s="539">
        <v>2021</v>
      </c>
      <c r="C142" s="521" t="s">
        <v>832</v>
      </c>
      <c r="D142" s="522" t="s">
        <v>1052</v>
      </c>
      <c r="E142" s="522" t="s">
        <v>927</v>
      </c>
      <c r="F142" s="523" t="s">
        <v>1015</v>
      </c>
      <c r="H142" s="220"/>
      <c r="I142" s="220"/>
      <c r="J142" s="220"/>
      <c r="K142" s="220"/>
      <c r="L142" s="221"/>
      <c r="M142" s="221"/>
      <c r="N142" s="221"/>
      <c r="O142" s="221"/>
    </row>
    <row r="143" spans="1:15" s="242" customFormat="1" ht="12.6" customHeight="1" x14ac:dyDescent="0.3">
      <c r="A143" s="249" t="s">
        <v>753</v>
      </c>
      <c r="B143" s="585">
        <v>2017</v>
      </c>
      <c r="C143" s="278" t="s">
        <v>1052</v>
      </c>
      <c r="D143" s="279" t="s">
        <v>1052</v>
      </c>
      <c r="E143" s="279" t="s">
        <v>1089</v>
      </c>
      <c r="F143" s="280" t="s">
        <v>1089</v>
      </c>
      <c r="H143" s="220"/>
      <c r="I143" s="220"/>
      <c r="J143" s="220"/>
      <c r="K143" s="220"/>
      <c r="L143" s="221"/>
      <c r="M143" s="221"/>
      <c r="N143" s="221"/>
      <c r="O143" s="221"/>
    </row>
    <row r="144" spans="1:15" s="242" customFormat="1" ht="12.6" customHeight="1" x14ac:dyDescent="0.3">
      <c r="A144" s="243"/>
      <c r="B144" s="586">
        <v>2018</v>
      </c>
      <c r="C144" s="281" t="s">
        <v>1052</v>
      </c>
      <c r="D144" s="282" t="s">
        <v>1052</v>
      </c>
      <c r="E144" s="282" t="s">
        <v>1089</v>
      </c>
      <c r="F144" s="283" t="s">
        <v>1089</v>
      </c>
      <c r="H144" s="220"/>
      <c r="I144" s="220"/>
      <c r="J144" s="220"/>
      <c r="K144" s="220"/>
      <c r="L144" s="221"/>
      <c r="M144" s="221"/>
      <c r="N144" s="221"/>
      <c r="O144" s="221"/>
    </row>
    <row r="145" spans="1:15" s="242" customFormat="1" ht="12.6" customHeight="1" x14ac:dyDescent="0.3">
      <c r="A145" s="243"/>
      <c r="B145" s="587">
        <v>2019</v>
      </c>
      <c r="C145" s="281" t="s">
        <v>887</v>
      </c>
      <c r="D145" s="282" t="s">
        <v>1052</v>
      </c>
      <c r="E145" s="282" t="s">
        <v>924</v>
      </c>
      <c r="F145" s="283" t="s">
        <v>869</v>
      </c>
      <c r="H145" s="220"/>
      <c r="I145" s="220"/>
      <c r="J145" s="220"/>
      <c r="K145" s="220"/>
      <c r="L145" s="221"/>
      <c r="M145" s="221"/>
      <c r="N145" s="221"/>
      <c r="O145" s="221"/>
    </row>
    <row r="146" spans="1:15" s="242" customFormat="1" ht="12.6" customHeight="1" x14ac:dyDescent="0.3">
      <c r="A146" s="243"/>
      <c r="B146" s="550">
        <v>2020</v>
      </c>
      <c r="C146" s="281" t="s">
        <v>887</v>
      </c>
      <c r="D146" s="282" t="s">
        <v>1052</v>
      </c>
      <c r="E146" s="282" t="s">
        <v>837</v>
      </c>
      <c r="F146" s="283" t="s">
        <v>884</v>
      </c>
      <c r="H146" s="220"/>
      <c r="I146" s="220"/>
      <c r="J146" s="220"/>
      <c r="K146" s="220"/>
      <c r="L146" s="221"/>
      <c r="M146" s="221"/>
      <c r="N146" s="221"/>
      <c r="O146" s="221"/>
    </row>
    <row r="147" spans="1:15" s="242" customFormat="1" ht="12.6" customHeight="1" x14ac:dyDescent="0.3">
      <c r="A147" s="243"/>
      <c r="B147" s="550">
        <v>2021</v>
      </c>
      <c r="C147" s="281" t="s">
        <v>1090</v>
      </c>
      <c r="D147" s="282" t="s">
        <v>1052</v>
      </c>
      <c r="E147" s="282" t="s">
        <v>837</v>
      </c>
      <c r="F147" s="283" t="s">
        <v>956</v>
      </c>
      <c r="H147" s="220"/>
      <c r="I147" s="220"/>
      <c r="J147" s="220"/>
      <c r="K147" s="220"/>
      <c r="L147" s="221"/>
      <c r="M147" s="221"/>
      <c r="N147" s="221"/>
      <c r="O147" s="221"/>
    </row>
    <row r="148" spans="1:15" s="242" customFormat="1" ht="12.6" customHeight="1" x14ac:dyDescent="0.3">
      <c r="A148" s="249" t="s">
        <v>754</v>
      </c>
      <c r="B148" s="585">
        <v>2017</v>
      </c>
      <c r="C148" s="278" t="s">
        <v>1052</v>
      </c>
      <c r="D148" s="279" t="s">
        <v>1052</v>
      </c>
      <c r="E148" s="279" t="s">
        <v>1089</v>
      </c>
      <c r="F148" s="280" t="s">
        <v>1089</v>
      </c>
      <c r="H148" s="220"/>
      <c r="I148" s="220"/>
      <c r="J148" s="220"/>
      <c r="K148" s="220"/>
      <c r="L148" s="221"/>
      <c r="M148" s="221"/>
      <c r="N148" s="221"/>
      <c r="O148" s="221"/>
    </row>
    <row r="149" spans="1:15" s="242" customFormat="1" ht="12.6" customHeight="1" x14ac:dyDescent="0.3">
      <c r="A149" s="243"/>
      <c r="B149" s="586">
        <v>2018</v>
      </c>
      <c r="C149" s="281" t="s">
        <v>1052</v>
      </c>
      <c r="D149" s="282" t="s">
        <v>1052</v>
      </c>
      <c r="E149" s="282" t="s">
        <v>1089</v>
      </c>
      <c r="F149" s="283" t="s">
        <v>1089</v>
      </c>
      <c r="H149" s="220"/>
      <c r="I149" s="220"/>
      <c r="J149" s="220"/>
      <c r="K149" s="220"/>
      <c r="L149" s="221"/>
      <c r="M149" s="221"/>
      <c r="N149" s="221"/>
      <c r="O149" s="221"/>
    </row>
    <row r="150" spans="1:15" s="242" customFormat="1" ht="12.6" customHeight="1" x14ac:dyDescent="0.3">
      <c r="A150" s="243"/>
      <c r="B150" s="587">
        <v>2019</v>
      </c>
      <c r="C150" s="281" t="s">
        <v>832</v>
      </c>
      <c r="D150" s="282" t="s">
        <v>1052</v>
      </c>
      <c r="E150" s="282" t="s">
        <v>924</v>
      </c>
      <c r="F150" s="283" t="s">
        <v>851</v>
      </c>
      <c r="H150" s="220"/>
      <c r="I150" s="220"/>
      <c r="J150" s="220"/>
      <c r="K150" s="220"/>
      <c r="L150" s="221"/>
      <c r="M150" s="221"/>
      <c r="N150" s="221"/>
      <c r="O150" s="221"/>
    </row>
    <row r="151" spans="1:15" s="242" customFormat="1" ht="12.6" customHeight="1" x14ac:dyDescent="0.3">
      <c r="A151" s="243"/>
      <c r="B151" s="550">
        <v>2020</v>
      </c>
      <c r="C151" s="281" t="s">
        <v>834</v>
      </c>
      <c r="D151" s="282" t="s">
        <v>1052</v>
      </c>
      <c r="E151" s="282" t="s">
        <v>837</v>
      </c>
      <c r="F151" s="283" t="s">
        <v>851</v>
      </c>
      <c r="H151" s="220"/>
      <c r="I151" s="220"/>
      <c r="J151" s="220"/>
      <c r="K151" s="220"/>
      <c r="L151" s="221"/>
      <c r="M151" s="221"/>
      <c r="N151" s="221"/>
      <c r="O151" s="221"/>
    </row>
    <row r="152" spans="1:15" s="242" customFormat="1" ht="12.6" customHeight="1" x14ac:dyDescent="0.3">
      <c r="A152" s="243"/>
      <c r="B152" s="550">
        <v>2021</v>
      </c>
      <c r="C152" s="281" t="s">
        <v>834</v>
      </c>
      <c r="D152" s="282" t="s">
        <v>1052</v>
      </c>
      <c r="E152" s="282" t="s">
        <v>936</v>
      </c>
      <c r="F152" s="283" t="s">
        <v>855</v>
      </c>
      <c r="H152" s="220"/>
      <c r="I152" s="220"/>
      <c r="J152" s="220"/>
      <c r="K152" s="220"/>
      <c r="L152" s="221"/>
      <c r="M152" s="221"/>
      <c r="N152" s="221"/>
      <c r="O152" s="221"/>
    </row>
    <row r="153" spans="1:15" s="242" customFormat="1" ht="12.6" customHeight="1" x14ac:dyDescent="0.3">
      <c r="A153" s="249" t="s">
        <v>755</v>
      </c>
      <c r="B153" s="585">
        <v>2017</v>
      </c>
      <c r="C153" s="278" t="s">
        <v>1089</v>
      </c>
      <c r="D153" s="279" t="s">
        <v>1089</v>
      </c>
      <c r="E153" s="279" t="s">
        <v>1070</v>
      </c>
      <c r="F153" s="280" t="s">
        <v>933</v>
      </c>
      <c r="H153" s="220"/>
      <c r="I153" s="220"/>
      <c r="J153" s="220"/>
      <c r="K153" s="220"/>
      <c r="L153" s="221"/>
      <c r="M153" s="221"/>
      <c r="N153" s="221"/>
      <c r="O153" s="221"/>
    </row>
    <row r="154" spans="1:15" s="242" customFormat="1" ht="12.6" customHeight="1" x14ac:dyDescent="0.3">
      <c r="A154" s="243"/>
      <c r="B154" s="586">
        <v>2018</v>
      </c>
      <c r="C154" s="281" t="s">
        <v>1089</v>
      </c>
      <c r="D154" s="282" t="s">
        <v>1089</v>
      </c>
      <c r="E154" s="282" t="s">
        <v>1070</v>
      </c>
      <c r="F154" s="283" t="s">
        <v>912</v>
      </c>
      <c r="H154" s="220"/>
      <c r="I154" s="220"/>
      <c r="J154" s="220"/>
      <c r="K154" s="220"/>
      <c r="L154" s="221"/>
      <c r="M154" s="221"/>
      <c r="N154" s="221"/>
      <c r="O154" s="221"/>
    </row>
    <row r="155" spans="1:15" s="242" customFormat="1" ht="12.6" customHeight="1" x14ac:dyDescent="0.3">
      <c r="A155" s="243"/>
      <c r="B155" s="587">
        <v>2019</v>
      </c>
      <c r="C155" s="281" t="s">
        <v>834</v>
      </c>
      <c r="D155" s="282" t="s">
        <v>1089</v>
      </c>
      <c r="E155" s="282" t="s">
        <v>967</v>
      </c>
      <c r="F155" s="283" t="s">
        <v>1091</v>
      </c>
      <c r="H155" s="220"/>
      <c r="I155" s="220"/>
      <c r="J155" s="220"/>
      <c r="K155" s="220"/>
      <c r="L155" s="221"/>
      <c r="M155" s="221"/>
      <c r="N155" s="221"/>
      <c r="O155" s="221"/>
    </row>
    <row r="156" spans="1:15" s="242" customFormat="1" ht="12.6" customHeight="1" x14ac:dyDescent="0.3">
      <c r="A156" s="243"/>
      <c r="B156" s="550">
        <v>2020</v>
      </c>
      <c r="C156" s="281" t="s">
        <v>837</v>
      </c>
      <c r="D156" s="282" t="s">
        <v>1089</v>
      </c>
      <c r="E156" s="282" t="s">
        <v>940</v>
      </c>
      <c r="F156" s="283" t="s">
        <v>966</v>
      </c>
      <c r="H156" s="220"/>
      <c r="I156" s="220"/>
      <c r="J156" s="220"/>
      <c r="K156" s="220"/>
      <c r="L156" s="221"/>
      <c r="M156" s="221"/>
      <c r="N156" s="221"/>
      <c r="O156" s="221"/>
    </row>
    <row r="157" spans="1:15" s="242" customFormat="1" ht="12.6" customHeight="1" x14ac:dyDescent="0.3">
      <c r="A157" s="243"/>
      <c r="B157" s="550">
        <v>2021</v>
      </c>
      <c r="C157" s="281" t="s">
        <v>834</v>
      </c>
      <c r="D157" s="282" t="s">
        <v>1089</v>
      </c>
      <c r="E157" s="282" t="s">
        <v>936</v>
      </c>
      <c r="F157" s="283" t="s">
        <v>966</v>
      </c>
      <c r="H157" s="220"/>
      <c r="I157" s="220"/>
      <c r="J157" s="220"/>
      <c r="K157" s="220"/>
      <c r="L157" s="221"/>
      <c r="M157" s="221"/>
      <c r="N157" s="221"/>
      <c r="O157" s="221"/>
    </row>
    <row r="158" spans="1:15" s="242" customFormat="1" ht="12.6" customHeight="1" x14ac:dyDescent="0.3">
      <c r="A158" s="249" t="s">
        <v>756</v>
      </c>
      <c r="B158" s="585">
        <v>2017</v>
      </c>
      <c r="C158" s="278" t="s">
        <v>1052</v>
      </c>
      <c r="D158" s="279" t="s">
        <v>1052</v>
      </c>
      <c r="E158" s="279" t="s">
        <v>1089</v>
      </c>
      <c r="F158" s="280" t="s">
        <v>1070</v>
      </c>
      <c r="H158" s="220"/>
      <c r="I158" s="220"/>
      <c r="J158" s="220"/>
      <c r="K158" s="220"/>
      <c r="L158" s="221"/>
      <c r="M158" s="221"/>
      <c r="N158" s="221"/>
      <c r="O158" s="221"/>
    </row>
    <row r="159" spans="1:15" s="242" customFormat="1" ht="12.6" customHeight="1" x14ac:dyDescent="0.3">
      <c r="A159" s="243"/>
      <c r="B159" s="586">
        <v>2018</v>
      </c>
      <c r="C159" s="281" t="s">
        <v>1052</v>
      </c>
      <c r="D159" s="282" t="s">
        <v>1052</v>
      </c>
      <c r="E159" s="282" t="s">
        <v>1089</v>
      </c>
      <c r="F159" s="283" t="s">
        <v>1089</v>
      </c>
      <c r="H159" s="220"/>
      <c r="I159" s="220"/>
      <c r="J159" s="220"/>
      <c r="K159" s="220"/>
      <c r="L159" s="221"/>
      <c r="M159" s="221"/>
      <c r="N159" s="221"/>
      <c r="O159" s="221"/>
    </row>
    <row r="160" spans="1:15" s="242" customFormat="1" ht="12.6" customHeight="1" x14ac:dyDescent="0.3">
      <c r="A160" s="243"/>
      <c r="B160" s="587">
        <v>2019</v>
      </c>
      <c r="C160" s="281" t="s">
        <v>887</v>
      </c>
      <c r="D160" s="282" t="s">
        <v>1052</v>
      </c>
      <c r="E160" s="282" t="s">
        <v>924</v>
      </c>
      <c r="F160" s="283" t="s">
        <v>960</v>
      </c>
      <c r="H160" s="220"/>
      <c r="I160" s="220"/>
      <c r="J160" s="220"/>
      <c r="K160" s="220"/>
      <c r="L160" s="221"/>
      <c r="M160" s="221"/>
      <c r="N160" s="221"/>
      <c r="O160" s="221"/>
    </row>
    <row r="161" spans="1:15" s="242" customFormat="1" ht="12.6" customHeight="1" x14ac:dyDescent="0.3">
      <c r="A161" s="243"/>
      <c r="B161" s="550">
        <v>2020</v>
      </c>
      <c r="C161" s="281" t="s">
        <v>887</v>
      </c>
      <c r="D161" s="282" t="s">
        <v>1089</v>
      </c>
      <c r="E161" s="282" t="s">
        <v>837</v>
      </c>
      <c r="F161" s="283" t="s">
        <v>960</v>
      </c>
      <c r="H161" s="220"/>
      <c r="I161" s="220"/>
      <c r="J161" s="220"/>
      <c r="K161" s="220"/>
      <c r="L161" s="221"/>
      <c r="M161" s="221"/>
      <c r="N161" s="221"/>
      <c r="O161" s="221"/>
    </row>
    <row r="162" spans="1:15" s="242" customFormat="1" ht="12.6" customHeight="1" x14ac:dyDescent="0.3">
      <c r="A162" s="243"/>
      <c r="B162" s="550">
        <v>2021</v>
      </c>
      <c r="C162" s="281" t="s">
        <v>887</v>
      </c>
      <c r="D162" s="282" t="s">
        <v>1052</v>
      </c>
      <c r="E162" s="282" t="s">
        <v>837</v>
      </c>
      <c r="F162" s="283" t="s">
        <v>913</v>
      </c>
      <c r="H162" s="220"/>
      <c r="I162" s="220"/>
      <c r="J162" s="220"/>
      <c r="K162" s="220"/>
      <c r="L162" s="221"/>
      <c r="M162" s="221"/>
      <c r="N162" s="221"/>
      <c r="O162" s="221"/>
    </row>
    <row r="163" spans="1:15" s="242" customFormat="1" ht="12.6" customHeight="1" x14ac:dyDescent="0.3">
      <c r="A163" s="249" t="s">
        <v>757</v>
      </c>
      <c r="B163" s="585">
        <v>2017</v>
      </c>
      <c r="C163" s="278" t="s">
        <v>887</v>
      </c>
      <c r="D163" s="279" t="s">
        <v>1052</v>
      </c>
      <c r="E163" s="279" t="s">
        <v>816</v>
      </c>
      <c r="F163" s="280" t="s">
        <v>1044</v>
      </c>
      <c r="H163" s="220"/>
      <c r="I163" s="220"/>
      <c r="J163" s="220"/>
      <c r="K163" s="220"/>
      <c r="L163" s="221"/>
      <c r="M163" s="221"/>
      <c r="N163" s="221"/>
      <c r="O163" s="221"/>
    </row>
    <row r="164" spans="1:15" s="242" customFormat="1" ht="12.6" customHeight="1" x14ac:dyDescent="0.3">
      <c r="A164" s="243"/>
      <c r="B164" s="586">
        <v>2018</v>
      </c>
      <c r="C164" s="281" t="s">
        <v>887</v>
      </c>
      <c r="D164" s="282" t="s">
        <v>1052</v>
      </c>
      <c r="E164" s="282" t="s">
        <v>920</v>
      </c>
      <c r="F164" s="283" t="s">
        <v>1090</v>
      </c>
      <c r="H164" s="220"/>
      <c r="I164" s="220"/>
      <c r="J164" s="220"/>
      <c r="K164" s="220"/>
      <c r="L164" s="221"/>
      <c r="M164" s="221"/>
      <c r="N164" s="221"/>
      <c r="O164" s="221"/>
    </row>
    <row r="165" spans="1:15" s="242" customFormat="1" ht="12.6" customHeight="1" x14ac:dyDescent="0.3">
      <c r="A165" s="243"/>
      <c r="B165" s="587">
        <v>2019</v>
      </c>
      <c r="C165" s="281" t="s">
        <v>936</v>
      </c>
      <c r="D165" s="282" t="s">
        <v>1052</v>
      </c>
      <c r="E165" s="282" t="s">
        <v>956</v>
      </c>
      <c r="F165" s="283" t="s">
        <v>956</v>
      </c>
      <c r="H165" s="220"/>
      <c r="I165" s="220"/>
      <c r="J165" s="220"/>
      <c r="K165" s="220"/>
      <c r="L165" s="221"/>
      <c r="M165" s="221"/>
      <c r="N165" s="221"/>
      <c r="O165" s="221"/>
    </row>
    <row r="166" spans="1:15" s="242" customFormat="1" ht="12.6" customHeight="1" x14ac:dyDescent="0.3">
      <c r="A166" s="243"/>
      <c r="B166" s="550">
        <v>2020</v>
      </c>
      <c r="C166" s="281" t="s">
        <v>881</v>
      </c>
      <c r="D166" s="282" t="s">
        <v>1052</v>
      </c>
      <c r="E166" s="282" t="s">
        <v>920</v>
      </c>
      <c r="F166" s="283" t="s">
        <v>956</v>
      </c>
      <c r="H166" s="220"/>
      <c r="I166" s="220"/>
      <c r="J166" s="220"/>
      <c r="K166" s="220"/>
      <c r="L166" s="221"/>
      <c r="M166" s="221"/>
      <c r="N166" s="221"/>
      <c r="O166" s="221"/>
    </row>
    <row r="167" spans="1:15" s="242" customFormat="1" ht="12.6" customHeight="1" x14ac:dyDescent="0.3">
      <c r="A167" s="243"/>
      <c r="B167" s="550">
        <v>2021</v>
      </c>
      <c r="C167" s="281" t="s">
        <v>816</v>
      </c>
      <c r="D167" s="282" t="s">
        <v>1052</v>
      </c>
      <c r="E167" s="282" t="s">
        <v>869</v>
      </c>
      <c r="F167" s="283" t="s">
        <v>932</v>
      </c>
      <c r="H167" s="220"/>
      <c r="I167" s="220"/>
      <c r="J167" s="220"/>
      <c r="K167" s="220"/>
      <c r="L167" s="221"/>
      <c r="M167" s="221"/>
      <c r="N167" s="221"/>
      <c r="O167" s="221"/>
    </row>
    <row r="168" spans="1:15" s="242" customFormat="1" ht="12.6" customHeight="1" x14ac:dyDescent="0.3">
      <c r="A168" s="249" t="s">
        <v>758</v>
      </c>
      <c r="B168" s="585">
        <v>2017</v>
      </c>
      <c r="C168" s="278" t="s">
        <v>1052</v>
      </c>
      <c r="D168" s="279" t="s">
        <v>1052</v>
      </c>
      <c r="E168" s="279" t="s">
        <v>1090</v>
      </c>
      <c r="F168" s="280" t="s">
        <v>1089</v>
      </c>
      <c r="H168" s="220"/>
      <c r="I168" s="220"/>
      <c r="J168" s="220"/>
      <c r="K168" s="220"/>
      <c r="L168" s="221"/>
      <c r="M168" s="221"/>
      <c r="N168" s="221"/>
      <c r="O168" s="221"/>
    </row>
    <row r="169" spans="1:15" s="242" customFormat="1" ht="12.6" customHeight="1" x14ac:dyDescent="0.3">
      <c r="A169" s="243"/>
      <c r="B169" s="586">
        <v>2018</v>
      </c>
      <c r="C169" s="281" t="s">
        <v>1052</v>
      </c>
      <c r="D169" s="282" t="s">
        <v>1052</v>
      </c>
      <c r="E169" s="282" t="s">
        <v>1090</v>
      </c>
      <c r="F169" s="283" t="s">
        <v>1089</v>
      </c>
      <c r="H169" s="220"/>
      <c r="I169" s="220"/>
      <c r="J169" s="220"/>
      <c r="K169" s="220"/>
      <c r="L169" s="221"/>
      <c r="M169" s="221"/>
      <c r="N169" s="221"/>
      <c r="O169" s="221"/>
    </row>
    <row r="170" spans="1:15" s="242" customFormat="1" ht="12.6" customHeight="1" x14ac:dyDescent="0.3">
      <c r="A170" s="243"/>
      <c r="B170" s="587">
        <v>2019</v>
      </c>
      <c r="C170" s="281" t="s">
        <v>887</v>
      </c>
      <c r="D170" s="282" t="s">
        <v>1052</v>
      </c>
      <c r="E170" s="282" t="s">
        <v>940</v>
      </c>
      <c r="F170" s="283" t="s">
        <v>920</v>
      </c>
      <c r="H170" s="220"/>
      <c r="I170" s="220"/>
      <c r="J170" s="220"/>
      <c r="K170" s="220"/>
      <c r="L170" s="221"/>
      <c r="M170" s="221"/>
      <c r="N170" s="221"/>
      <c r="O170" s="221"/>
    </row>
    <row r="171" spans="1:15" s="242" customFormat="1" ht="12.6" customHeight="1" x14ac:dyDescent="0.3">
      <c r="A171" s="243"/>
      <c r="B171" s="550">
        <v>2020</v>
      </c>
      <c r="C171" s="281" t="s">
        <v>832</v>
      </c>
      <c r="D171" s="282" t="s">
        <v>1052</v>
      </c>
      <c r="E171" s="282" t="s">
        <v>936</v>
      </c>
      <c r="F171" s="283" t="s">
        <v>975</v>
      </c>
      <c r="H171" s="220"/>
      <c r="I171" s="220"/>
      <c r="J171" s="220"/>
      <c r="K171" s="220"/>
      <c r="L171" s="221"/>
      <c r="M171" s="221"/>
      <c r="N171" s="221"/>
      <c r="O171" s="221"/>
    </row>
    <row r="172" spans="1:15" s="242" customFormat="1" ht="12.6" customHeight="1" x14ac:dyDescent="0.3">
      <c r="A172" s="243"/>
      <c r="B172" s="550">
        <v>2021</v>
      </c>
      <c r="C172" s="281" t="s">
        <v>887</v>
      </c>
      <c r="D172" s="282" t="s">
        <v>1052</v>
      </c>
      <c r="E172" s="282" t="s">
        <v>927</v>
      </c>
      <c r="F172" s="283" t="s">
        <v>884</v>
      </c>
      <c r="H172" s="220"/>
      <c r="I172" s="220"/>
      <c r="J172" s="220"/>
      <c r="K172" s="220"/>
      <c r="L172" s="221"/>
      <c r="M172" s="221"/>
      <c r="N172" s="221"/>
      <c r="O172" s="221"/>
    </row>
    <row r="173" spans="1:15" s="242" customFormat="1" ht="12.6" customHeight="1" x14ac:dyDescent="0.3">
      <c r="A173" s="249" t="s">
        <v>759</v>
      </c>
      <c r="B173" s="585">
        <v>2017</v>
      </c>
      <c r="C173" s="278" t="s">
        <v>1052</v>
      </c>
      <c r="D173" s="279" t="s">
        <v>1052</v>
      </c>
      <c r="E173" s="279" t="s">
        <v>1089</v>
      </c>
      <c r="F173" s="280" t="s">
        <v>1070</v>
      </c>
      <c r="H173" s="220"/>
      <c r="I173" s="220"/>
      <c r="J173" s="220"/>
      <c r="K173" s="220"/>
      <c r="L173" s="221"/>
      <c r="M173" s="221"/>
      <c r="N173" s="221"/>
      <c r="O173" s="221"/>
    </row>
    <row r="174" spans="1:15" s="242" customFormat="1" ht="12.6" customHeight="1" x14ac:dyDescent="0.3">
      <c r="A174" s="243"/>
      <c r="B174" s="586">
        <v>2018</v>
      </c>
      <c r="C174" s="281" t="s">
        <v>1052</v>
      </c>
      <c r="D174" s="282" t="s">
        <v>1052</v>
      </c>
      <c r="E174" s="282" t="s">
        <v>1089</v>
      </c>
      <c r="F174" s="283" t="s">
        <v>1044</v>
      </c>
      <c r="H174" s="220"/>
      <c r="I174" s="220"/>
      <c r="J174" s="220"/>
      <c r="K174" s="220"/>
      <c r="L174" s="221"/>
      <c r="M174" s="221"/>
      <c r="N174" s="221"/>
      <c r="O174" s="221"/>
    </row>
    <row r="175" spans="1:15" s="242" customFormat="1" ht="12.6" customHeight="1" x14ac:dyDescent="0.3">
      <c r="A175" s="243"/>
      <c r="B175" s="587">
        <v>2019</v>
      </c>
      <c r="C175" s="281" t="s">
        <v>1090</v>
      </c>
      <c r="D175" s="282" t="s">
        <v>1052</v>
      </c>
      <c r="E175" s="282" t="s">
        <v>837</v>
      </c>
      <c r="F175" s="283" t="s">
        <v>1015</v>
      </c>
      <c r="H175" s="220"/>
      <c r="I175" s="220"/>
      <c r="J175" s="220"/>
      <c r="K175" s="220"/>
      <c r="L175" s="221"/>
      <c r="M175" s="221"/>
      <c r="N175" s="221"/>
      <c r="O175" s="221"/>
    </row>
    <row r="176" spans="1:15" s="242" customFormat="1" ht="12.6" customHeight="1" x14ac:dyDescent="0.3">
      <c r="A176" s="243"/>
      <c r="B176" s="550">
        <v>2020</v>
      </c>
      <c r="C176" s="281" t="s">
        <v>1090</v>
      </c>
      <c r="D176" s="282" t="s">
        <v>1052</v>
      </c>
      <c r="E176" s="282" t="s">
        <v>834</v>
      </c>
      <c r="F176" s="283" t="s">
        <v>1015</v>
      </c>
      <c r="H176" s="220"/>
      <c r="I176" s="220"/>
      <c r="J176" s="220"/>
      <c r="K176" s="220"/>
      <c r="L176" s="221"/>
      <c r="M176" s="221"/>
      <c r="N176" s="221"/>
      <c r="O176" s="221"/>
    </row>
    <row r="177" spans="1:15" s="242" customFormat="1" ht="12.6" customHeight="1" x14ac:dyDescent="0.3">
      <c r="A177" s="243"/>
      <c r="B177" s="550">
        <v>2021</v>
      </c>
      <c r="C177" s="281" t="s">
        <v>1090</v>
      </c>
      <c r="D177" s="282" t="s">
        <v>1052</v>
      </c>
      <c r="E177" s="282" t="s">
        <v>834</v>
      </c>
      <c r="F177" s="283" t="s">
        <v>953</v>
      </c>
      <c r="H177" s="220"/>
      <c r="I177" s="220"/>
      <c r="J177" s="220"/>
      <c r="K177" s="220"/>
      <c r="L177" s="221"/>
      <c r="M177" s="221"/>
      <c r="N177" s="221"/>
      <c r="O177" s="221"/>
    </row>
    <row r="178" spans="1:15" s="241" customFormat="1" ht="12.6" customHeight="1" x14ac:dyDescent="0.3">
      <c r="A178" s="476" t="s">
        <v>21</v>
      </c>
      <c r="B178" s="584">
        <v>2017</v>
      </c>
      <c r="C178" s="477" t="s">
        <v>1089</v>
      </c>
      <c r="D178" s="478" t="s">
        <v>1044</v>
      </c>
      <c r="E178" s="478" t="s">
        <v>1090</v>
      </c>
      <c r="F178" s="479" t="s">
        <v>967</v>
      </c>
      <c r="H178" s="223"/>
      <c r="I178" s="223"/>
      <c r="J178" s="223"/>
      <c r="K178" s="223"/>
      <c r="L178" s="221"/>
      <c r="M178" s="221"/>
      <c r="N178" s="221"/>
      <c r="O178" s="221"/>
    </row>
    <row r="179" spans="1:15" s="241" customFormat="1" ht="12.6" customHeight="1" x14ac:dyDescent="0.3">
      <c r="A179" s="419"/>
      <c r="B179" s="576">
        <v>2018</v>
      </c>
      <c r="C179" s="473" t="s">
        <v>1052</v>
      </c>
      <c r="D179" s="474" t="s">
        <v>1044</v>
      </c>
      <c r="E179" s="474" t="s">
        <v>1090</v>
      </c>
      <c r="F179" s="475" t="s">
        <v>940</v>
      </c>
      <c r="H179" s="223"/>
      <c r="I179" s="223"/>
      <c r="J179" s="223"/>
      <c r="K179" s="223"/>
      <c r="L179" s="221"/>
      <c r="M179" s="221"/>
      <c r="N179" s="221"/>
      <c r="O179" s="221"/>
    </row>
    <row r="180" spans="1:15" s="241" customFormat="1" ht="12.6" customHeight="1" x14ac:dyDescent="0.3">
      <c r="A180" s="419"/>
      <c r="B180" s="577">
        <v>2019</v>
      </c>
      <c r="C180" s="473" t="s">
        <v>832</v>
      </c>
      <c r="D180" s="474" t="s">
        <v>1044</v>
      </c>
      <c r="E180" s="474" t="s">
        <v>912</v>
      </c>
      <c r="F180" s="475" t="s">
        <v>948</v>
      </c>
      <c r="H180" s="223"/>
      <c r="I180" s="223"/>
      <c r="J180" s="223"/>
      <c r="K180" s="223"/>
      <c r="L180" s="221"/>
      <c r="M180" s="221"/>
      <c r="N180" s="221"/>
      <c r="O180" s="221"/>
    </row>
    <row r="181" spans="1:15" s="241" customFormat="1" ht="12.6" customHeight="1" x14ac:dyDescent="0.3">
      <c r="A181" s="419"/>
      <c r="B181" s="534">
        <v>2020</v>
      </c>
      <c r="C181" s="473" t="s">
        <v>834</v>
      </c>
      <c r="D181" s="474" t="s">
        <v>1044</v>
      </c>
      <c r="E181" s="474" t="s">
        <v>924</v>
      </c>
      <c r="F181" s="475" t="s">
        <v>1027</v>
      </c>
      <c r="H181" s="223"/>
      <c r="I181" s="223"/>
      <c r="J181" s="223"/>
      <c r="K181" s="223"/>
      <c r="L181" s="221"/>
      <c r="M181" s="221"/>
      <c r="N181" s="221"/>
      <c r="O181" s="221"/>
    </row>
    <row r="182" spans="1:15" s="241" customFormat="1" ht="12.6" customHeight="1" x14ac:dyDescent="0.3">
      <c r="A182" s="419"/>
      <c r="B182" s="534">
        <v>2021</v>
      </c>
      <c r="C182" s="473" t="s">
        <v>834</v>
      </c>
      <c r="D182" s="474" t="s">
        <v>1044</v>
      </c>
      <c r="E182" s="474" t="s">
        <v>924</v>
      </c>
      <c r="F182" s="475" t="s">
        <v>1053</v>
      </c>
      <c r="H182" s="223"/>
      <c r="I182" s="223"/>
      <c r="J182" s="223"/>
      <c r="K182" s="223"/>
      <c r="L182" s="221"/>
      <c r="M182" s="221"/>
      <c r="N182" s="221"/>
      <c r="O182" s="221"/>
    </row>
    <row r="183" spans="1:15" s="242" customFormat="1" ht="12.6" customHeight="1" x14ac:dyDescent="0.3">
      <c r="A183" s="516" t="s">
        <v>20</v>
      </c>
      <c r="B183" s="578">
        <v>2017</v>
      </c>
      <c r="C183" s="517" t="s">
        <v>1089</v>
      </c>
      <c r="D183" s="518" t="s">
        <v>1044</v>
      </c>
      <c r="E183" s="518" t="s">
        <v>1090</v>
      </c>
      <c r="F183" s="519" t="s">
        <v>1090</v>
      </c>
      <c r="H183" s="220"/>
      <c r="I183" s="220"/>
      <c r="J183" s="220"/>
      <c r="K183" s="220"/>
      <c r="L183" s="221"/>
      <c r="M183" s="221"/>
      <c r="N183" s="221"/>
      <c r="O183" s="221"/>
    </row>
    <row r="184" spans="1:15" s="242" customFormat="1" ht="12.6" customHeight="1" x14ac:dyDescent="0.3">
      <c r="A184" s="520"/>
      <c r="B184" s="579">
        <v>2018</v>
      </c>
      <c r="C184" s="521" t="s">
        <v>1089</v>
      </c>
      <c r="D184" s="522" t="s">
        <v>1070</v>
      </c>
      <c r="E184" s="522" t="s">
        <v>1090</v>
      </c>
      <c r="F184" s="523" t="s">
        <v>1090</v>
      </c>
      <c r="H184" s="220"/>
      <c r="I184" s="220"/>
      <c r="J184" s="220"/>
      <c r="K184" s="220"/>
      <c r="L184" s="221"/>
      <c r="M184" s="221"/>
      <c r="N184" s="221"/>
      <c r="O184" s="221"/>
    </row>
    <row r="185" spans="1:15" s="242" customFormat="1" ht="12.6" customHeight="1" x14ac:dyDescent="0.3">
      <c r="A185" s="520"/>
      <c r="B185" s="580">
        <v>2019</v>
      </c>
      <c r="C185" s="521" t="s">
        <v>834</v>
      </c>
      <c r="D185" s="522" t="s">
        <v>1044</v>
      </c>
      <c r="E185" s="522" t="s">
        <v>940</v>
      </c>
      <c r="F185" s="523" t="s">
        <v>948</v>
      </c>
      <c r="H185" s="220"/>
      <c r="I185" s="220"/>
      <c r="J185" s="220"/>
      <c r="K185" s="220"/>
      <c r="L185" s="221"/>
      <c r="M185" s="221"/>
      <c r="N185" s="221"/>
      <c r="O185" s="221"/>
    </row>
    <row r="186" spans="1:15" s="242" customFormat="1" ht="12.6" customHeight="1" x14ac:dyDescent="0.3">
      <c r="A186" s="520"/>
      <c r="B186" s="539">
        <v>2020</v>
      </c>
      <c r="C186" s="521" t="s">
        <v>837</v>
      </c>
      <c r="D186" s="522" t="s">
        <v>1070</v>
      </c>
      <c r="E186" s="522" t="s">
        <v>927</v>
      </c>
      <c r="F186" s="523" t="s">
        <v>948</v>
      </c>
      <c r="H186" s="220"/>
      <c r="I186" s="220"/>
      <c r="J186" s="220"/>
      <c r="K186" s="220"/>
      <c r="L186" s="221"/>
      <c r="M186" s="221"/>
      <c r="N186" s="221"/>
      <c r="O186" s="221"/>
    </row>
    <row r="187" spans="1:15" s="242" customFormat="1" ht="12.6" customHeight="1" x14ac:dyDescent="0.3">
      <c r="A187" s="520"/>
      <c r="B187" s="539">
        <v>2021</v>
      </c>
      <c r="C187" s="521" t="s">
        <v>924</v>
      </c>
      <c r="D187" s="522" t="s">
        <v>1070</v>
      </c>
      <c r="E187" s="522" t="s">
        <v>936</v>
      </c>
      <c r="F187" s="523" t="s">
        <v>921</v>
      </c>
      <c r="H187" s="220"/>
      <c r="I187" s="220"/>
      <c r="J187" s="220"/>
      <c r="K187" s="220"/>
      <c r="L187" s="221"/>
      <c r="M187" s="221"/>
      <c r="N187" s="221"/>
      <c r="O187" s="221"/>
    </row>
    <row r="188" spans="1:15" s="245" customFormat="1" ht="12.6" customHeight="1" x14ac:dyDescent="0.3">
      <c r="A188" s="247" t="s">
        <v>760</v>
      </c>
      <c r="B188" s="581">
        <v>2017</v>
      </c>
      <c r="C188" s="284" t="s">
        <v>1052</v>
      </c>
      <c r="D188" s="285" t="s">
        <v>1052</v>
      </c>
      <c r="E188" s="285" t="s">
        <v>1052</v>
      </c>
      <c r="F188" s="286" t="s">
        <v>1052</v>
      </c>
      <c r="H188" s="219"/>
      <c r="I188" s="219"/>
      <c r="J188" s="219"/>
      <c r="K188" s="219"/>
      <c r="L188" s="222"/>
      <c r="M188" s="222"/>
      <c r="N188" s="222"/>
      <c r="O188" s="222"/>
    </row>
    <row r="189" spans="1:15" s="245" customFormat="1" ht="12.6" customHeight="1" x14ac:dyDescent="0.3">
      <c r="A189" s="246"/>
      <c r="B189" s="582">
        <v>2018</v>
      </c>
      <c r="C189" s="287" t="s">
        <v>1052</v>
      </c>
      <c r="D189" s="288" t="s">
        <v>1052</v>
      </c>
      <c r="E189" s="288" t="s">
        <v>1052</v>
      </c>
      <c r="F189" s="289" t="s">
        <v>1052</v>
      </c>
      <c r="H189" s="219"/>
      <c r="I189" s="219"/>
      <c r="J189" s="219"/>
      <c r="K189" s="219"/>
      <c r="L189" s="222"/>
      <c r="M189" s="222"/>
      <c r="N189" s="222"/>
      <c r="O189" s="222"/>
    </row>
    <row r="190" spans="1:15" s="245" customFormat="1" ht="12.6" customHeight="1" x14ac:dyDescent="0.3">
      <c r="A190" s="246"/>
      <c r="B190" s="583">
        <v>2019</v>
      </c>
      <c r="C190" s="287" t="s">
        <v>924</v>
      </c>
      <c r="D190" s="288" t="s">
        <v>1089</v>
      </c>
      <c r="E190" s="288" t="s">
        <v>912</v>
      </c>
      <c r="F190" s="289" t="s">
        <v>1049</v>
      </c>
      <c r="H190" s="219"/>
      <c r="I190" s="219"/>
      <c r="J190" s="219"/>
      <c r="K190" s="219"/>
      <c r="L190" s="222"/>
      <c r="M190" s="222"/>
      <c r="N190" s="222"/>
      <c r="O190" s="222"/>
    </row>
    <row r="191" spans="1:15" s="245" customFormat="1" ht="12.6" customHeight="1" x14ac:dyDescent="0.3">
      <c r="A191" s="246"/>
      <c r="B191" s="544">
        <v>2020</v>
      </c>
      <c r="C191" s="287" t="s">
        <v>924</v>
      </c>
      <c r="D191" s="288" t="s">
        <v>1089</v>
      </c>
      <c r="E191" s="288" t="s">
        <v>924</v>
      </c>
      <c r="F191" s="289" t="s">
        <v>1049</v>
      </c>
      <c r="H191" s="219"/>
      <c r="I191" s="219"/>
      <c r="J191" s="219"/>
      <c r="K191" s="219"/>
      <c r="L191" s="222"/>
      <c r="M191" s="222"/>
      <c r="N191" s="222"/>
      <c r="O191" s="222"/>
    </row>
    <row r="192" spans="1:15" s="245" customFormat="1" ht="12.6" customHeight="1" x14ac:dyDescent="0.3">
      <c r="A192" s="246"/>
      <c r="B192" s="544">
        <v>2021</v>
      </c>
      <c r="C192" s="287" t="s">
        <v>912</v>
      </c>
      <c r="D192" s="288" t="s">
        <v>1089</v>
      </c>
      <c r="E192" s="288" t="s">
        <v>924</v>
      </c>
      <c r="F192" s="289" t="s">
        <v>911</v>
      </c>
      <c r="H192" s="219"/>
      <c r="I192" s="219"/>
      <c r="J192" s="219"/>
      <c r="K192" s="219"/>
      <c r="L192" s="222"/>
      <c r="M192" s="222"/>
      <c r="N192" s="222"/>
      <c r="O192" s="222"/>
    </row>
    <row r="193" spans="1:15" s="245" customFormat="1" ht="12.6" customHeight="1" x14ac:dyDescent="0.3">
      <c r="A193" s="247" t="s">
        <v>761</v>
      </c>
      <c r="B193" s="581">
        <v>2017</v>
      </c>
      <c r="C193" s="284" t="s">
        <v>1052</v>
      </c>
      <c r="D193" s="285" t="s">
        <v>1089</v>
      </c>
      <c r="E193" s="285" t="s">
        <v>1089</v>
      </c>
      <c r="F193" s="286" t="s">
        <v>1070</v>
      </c>
      <c r="H193" s="219"/>
      <c r="I193" s="219"/>
      <c r="J193" s="219"/>
      <c r="K193" s="219"/>
      <c r="L193" s="222"/>
      <c r="M193" s="222"/>
      <c r="N193" s="222"/>
      <c r="O193" s="222"/>
    </row>
    <row r="194" spans="1:15" s="245" customFormat="1" ht="12.6" customHeight="1" x14ac:dyDescent="0.3">
      <c r="A194" s="246"/>
      <c r="B194" s="582">
        <v>2018</v>
      </c>
      <c r="C194" s="287" t="s">
        <v>1052</v>
      </c>
      <c r="D194" s="288" t="s">
        <v>1089</v>
      </c>
      <c r="E194" s="288" t="s">
        <v>1089</v>
      </c>
      <c r="F194" s="289" t="s">
        <v>1070</v>
      </c>
      <c r="H194" s="219"/>
      <c r="I194" s="219"/>
      <c r="J194" s="219"/>
      <c r="K194" s="219"/>
      <c r="L194" s="222"/>
      <c r="M194" s="222"/>
      <c r="N194" s="222"/>
      <c r="O194" s="222"/>
    </row>
    <row r="195" spans="1:15" s="245" customFormat="1" ht="12.6" customHeight="1" x14ac:dyDescent="0.3">
      <c r="A195" s="246"/>
      <c r="B195" s="583">
        <v>2019</v>
      </c>
      <c r="C195" s="287" t="s">
        <v>924</v>
      </c>
      <c r="D195" s="288" t="s">
        <v>1070</v>
      </c>
      <c r="E195" s="288" t="s">
        <v>924</v>
      </c>
      <c r="F195" s="289" t="s">
        <v>1043</v>
      </c>
      <c r="H195" s="219"/>
      <c r="I195" s="219"/>
      <c r="J195" s="219"/>
      <c r="K195" s="219"/>
      <c r="L195" s="222"/>
      <c r="M195" s="222"/>
      <c r="N195" s="222"/>
      <c r="O195" s="222"/>
    </row>
    <row r="196" spans="1:15" s="245" customFormat="1" ht="12.6" customHeight="1" x14ac:dyDescent="0.3">
      <c r="A196" s="246"/>
      <c r="B196" s="544">
        <v>2020</v>
      </c>
      <c r="C196" s="287" t="s">
        <v>924</v>
      </c>
      <c r="D196" s="288" t="s">
        <v>1089</v>
      </c>
      <c r="E196" s="288" t="s">
        <v>837</v>
      </c>
      <c r="F196" s="289" t="s">
        <v>958</v>
      </c>
      <c r="H196" s="219"/>
      <c r="I196" s="219"/>
      <c r="J196" s="219"/>
      <c r="K196" s="219"/>
      <c r="L196" s="222"/>
      <c r="M196" s="222"/>
      <c r="N196" s="222"/>
      <c r="O196" s="222"/>
    </row>
    <row r="197" spans="1:15" s="245" customFormat="1" ht="12.6" customHeight="1" x14ac:dyDescent="0.3">
      <c r="A197" s="246"/>
      <c r="B197" s="544">
        <v>2021</v>
      </c>
      <c r="C197" s="287" t="s">
        <v>912</v>
      </c>
      <c r="D197" s="288" t="s">
        <v>1089</v>
      </c>
      <c r="E197" s="288" t="s">
        <v>834</v>
      </c>
      <c r="F197" s="289" t="s">
        <v>1071</v>
      </c>
      <c r="H197" s="219"/>
      <c r="I197" s="219"/>
      <c r="J197" s="219"/>
      <c r="K197" s="219"/>
      <c r="L197" s="222"/>
      <c r="M197" s="222"/>
      <c r="N197" s="222"/>
      <c r="O197" s="222"/>
    </row>
    <row r="198" spans="1:15" s="245" customFormat="1" ht="12.6" customHeight="1" x14ac:dyDescent="0.3">
      <c r="A198" s="247" t="s">
        <v>762</v>
      </c>
      <c r="B198" s="581">
        <v>2017</v>
      </c>
      <c r="C198" s="284" t="s">
        <v>1089</v>
      </c>
      <c r="D198" s="285" t="s">
        <v>818</v>
      </c>
      <c r="E198" s="285" t="s">
        <v>936</v>
      </c>
      <c r="F198" s="286" t="s">
        <v>1038</v>
      </c>
      <c r="H198" s="219"/>
      <c r="I198" s="219"/>
      <c r="J198" s="219"/>
      <c r="K198" s="219"/>
      <c r="L198" s="222"/>
      <c r="M198" s="222"/>
      <c r="N198" s="222"/>
      <c r="O198" s="222"/>
    </row>
    <row r="199" spans="1:15" s="245" customFormat="1" ht="12.6" customHeight="1" x14ac:dyDescent="0.3">
      <c r="A199" s="246"/>
      <c r="B199" s="582">
        <v>2018</v>
      </c>
      <c r="C199" s="287" t="s">
        <v>1089</v>
      </c>
      <c r="D199" s="288" t="s">
        <v>939</v>
      </c>
      <c r="E199" s="288" t="s">
        <v>927</v>
      </c>
      <c r="F199" s="289" t="s">
        <v>884</v>
      </c>
      <c r="H199" s="219"/>
      <c r="I199" s="219"/>
      <c r="J199" s="219"/>
      <c r="K199" s="219"/>
      <c r="L199" s="222"/>
      <c r="M199" s="222"/>
      <c r="N199" s="222"/>
      <c r="O199" s="222"/>
    </row>
    <row r="200" spans="1:15" s="245" customFormat="1" ht="12.6" customHeight="1" x14ac:dyDescent="0.3">
      <c r="A200" s="246"/>
      <c r="B200" s="583">
        <v>2019</v>
      </c>
      <c r="C200" s="287" t="s">
        <v>834</v>
      </c>
      <c r="D200" s="288" t="s">
        <v>967</v>
      </c>
      <c r="E200" s="288" t="s">
        <v>881</v>
      </c>
      <c r="F200" s="289" t="s">
        <v>813</v>
      </c>
      <c r="H200" s="219"/>
      <c r="I200" s="219"/>
      <c r="J200" s="219"/>
      <c r="K200" s="219"/>
      <c r="L200" s="222"/>
      <c r="M200" s="222"/>
      <c r="N200" s="222"/>
      <c r="O200" s="222"/>
    </row>
    <row r="201" spans="1:15" s="245" customFormat="1" ht="12.6" customHeight="1" x14ac:dyDescent="0.3">
      <c r="A201" s="246"/>
      <c r="B201" s="544">
        <v>2020</v>
      </c>
      <c r="C201" s="287" t="s">
        <v>924</v>
      </c>
      <c r="D201" s="288" t="s">
        <v>837</v>
      </c>
      <c r="E201" s="288" t="s">
        <v>933</v>
      </c>
      <c r="F201" s="289" t="s">
        <v>814</v>
      </c>
      <c r="H201" s="219"/>
      <c r="I201" s="219"/>
      <c r="J201" s="219"/>
      <c r="K201" s="219"/>
      <c r="L201" s="222"/>
      <c r="M201" s="222"/>
      <c r="N201" s="222"/>
      <c r="O201" s="222"/>
    </row>
    <row r="202" spans="1:15" s="245" customFormat="1" ht="12.6" customHeight="1" x14ac:dyDescent="0.3">
      <c r="A202" s="246"/>
      <c r="B202" s="544">
        <v>2021</v>
      </c>
      <c r="C202" s="287" t="s">
        <v>837</v>
      </c>
      <c r="D202" s="288" t="s">
        <v>837</v>
      </c>
      <c r="E202" s="288" t="s">
        <v>818</v>
      </c>
      <c r="F202" s="289" t="s">
        <v>1053</v>
      </c>
      <c r="H202" s="219"/>
      <c r="I202" s="219"/>
      <c r="J202" s="219"/>
      <c r="K202" s="219"/>
      <c r="L202" s="222"/>
      <c r="M202" s="222"/>
      <c r="N202" s="222"/>
      <c r="O202" s="222"/>
    </row>
    <row r="203" spans="1:15" s="245" customFormat="1" ht="12.6" customHeight="1" x14ac:dyDescent="0.3">
      <c r="A203" s="247" t="s">
        <v>763</v>
      </c>
      <c r="B203" s="581">
        <v>2017</v>
      </c>
      <c r="C203" s="284" t="s">
        <v>1089</v>
      </c>
      <c r="D203" s="285" t="s">
        <v>1052</v>
      </c>
      <c r="E203" s="285" t="s">
        <v>1070</v>
      </c>
      <c r="F203" s="286" t="s">
        <v>1089</v>
      </c>
      <c r="H203" s="219"/>
      <c r="I203" s="219"/>
      <c r="J203" s="219"/>
      <c r="K203" s="219"/>
      <c r="L203" s="222"/>
      <c r="M203" s="222"/>
      <c r="N203" s="222"/>
      <c r="O203" s="222"/>
    </row>
    <row r="204" spans="1:15" s="245" customFormat="1" ht="12.6" customHeight="1" x14ac:dyDescent="0.3">
      <c r="A204" s="248"/>
      <c r="B204" s="582">
        <v>2018</v>
      </c>
      <c r="C204" s="287" t="s">
        <v>1089</v>
      </c>
      <c r="D204" s="288" t="s">
        <v>1052</v>
      </c>
      <c r="E204" s="288" t="s">
        <v>1044</v>
      </c>
      <c r="F204" s="289" t="s">
        <v>1070</v>
      </c>
      <c r="H204" s="219"/>
      <c r="I204" s="219"/>
      <c r="J204" s="219"/>
      <c r="K204" s="219"/>
      <c r="L204" s="222"/>
      <c r="M204" s="222"/>
      <c r="N204" s="222"/>
      <c r="O204" s="222"/>
    </row>
    <row r="205" spans="1:15" s="245" customFormat="1" ht="12.6" customHeight="1" x14ac:dyDescent="0.3">
      <c r="A205" s="246"/>
      <c r="B205" s="583">
        <v>2019</v>
      </c>
      <c r="C205" s="287" t="s">
        <v>912</v>
      </c>
      <c r="D205" s="288" t="s">
        <v>1089</v>
      </c>
      <c r="E205" s="288" t="s">
        <v>936</v>
      </c>
      <c r="F205" s="289" t="s">
        <v>856</v>
      </c>
      <c r="H205" s="219"/>
      <c r="I205" s="219"/>
      <c r="J205" s="219"/>
      <c r="K205" s="219"/>
      <c r="L205" s="222"/>
      <c r="M205" s="222"/>
      <c r="N205" s="222"/>
      <c r="O205" s="222"/>
    </row>
    <row r="206" spans="1:15" s="245" customFormat="1" ht="12.6" customHeight="1" x14ac:dyDescent="0.3">
      <c r="A206" s="246"/>
      <c r="B206" s="544">
        <v>2020</v>
      </c>
      <c r="C206" s="287" t="s">
        <v>927</v>
      </c>
      <c r="D206" s="288" t="s">
        <v>1089</v>
      </c>
      <c r="E206" s="288" t="s">
        <v>927</v>
      </c>
      <c r="F206" s="289" t="s">
        <v>1049</v>
      </c>
      <c r="H206" s="219"/>
      <c r="I206" s="219"/>
      <c r="J206" s="219"/>
      <c r="K206" s="219"/>
      <c r="L206" s="222"/>
      <c r="M206" s="222"/>
      <c r="N206" s="222"/>
      <c r="O206" s="222"/>
    </row>
    <row r="207" spans="1:15" s="245" customFormat="1" ht="12.6" customHeight="1" x14ac:dyDescent="0.3">
      <c r="A207" s="246"/>
      <c r="B207" s="544">
        <v>2021</v>
      </c>
      <c r="C207" s="287" t="s">
        <v>927</v>
      </c>
      <c r="D207" s="288" t="s">
        <v>1089</v>
      </c>
      <c r="E207" s="288" t="s">
        <v>912</v>
      </c>
      <c r="F207" s="289" t="s">
        <v>996</v>
      </c>
      <c r="H207" s="219"/>
      <c r="I207" s="219"/>
      <c r="J207" s="219"/>
      <c r="K207" s="219"/>
      <c r="L207" s="222"/>
      <c r="M207" s="222"/>
      <c r="N207" s="222"/>
      <c r="O207" s="222"/>
    </row>
    <row r="208" spans="1:15" s="245" customFormat="1" ht="12.6" customHeight="1" x14ac:dyDescent="0.3">
      <c r="A208" s="247" t="s">
        <v>764</v>
      </c>
      <c r="B208" s="581">
        <v>2017</v>
      </c>
      <c r="C208" s="284" t="s">
        <v>1052</v>
      </c>
      <c r="D208" s="285" t="s">
        <v>1052</v>
      </c>
      <c r="E208" s="285" t="s">
        <v>1070</v>
      </c>
      <c r="F208" s="286" t="s">
        <v>1044</v>
      </c>
      <c r="H208" s="219"/>
      <c r="I208" s="219"/>
      <c r="J208" s="219"/>
      <c r="K208" s="219"/>
      <c r="L208" s="222"/>
      <c r="M208" s="222"/>
      <c r="N208" s="222"/>
      <c r="O208" s="222"/>
    </row>
    <row r="209" spans="1:15" s="245" customFormat="1" ht="12.6" customHeight="1" x14ac:dyDescent="0.3">
      <c r="A209" s="246"/>
      <c r="B209" s="582">
        <v>2018</v>
      </c>
      <c r="C209" s="287" t="s">
        <v>1052</v>
      </c>
      <c r="D209" s="288" t="s">
        <v>1052</v>
      </c>
      <c r="E209" s="288" t="s">
        <v>1070</v>
      </c>
      <c r="F209" s="289" t="s">
        <v>1070</v>
      </c>
      <c r="H209" s="219"/>
      <c r="I209" s="219"/>
      <c r="J209" s="219"/>
      <c r="K209" s="219"/>
      <c r="L209" s="222"/>
      <c r="M209" s="222"/>
      <c r="N209" s="222"/>
      <c r="O209" s="222"/>
    </row>
    <row r="210" spans="1:15" s="245" customFormat="1" ht="12.6" customHeight="1" x14ac:dyDescent="0.3">
      <c r="A210" s="246"/>
      <c r="B210" s="583">
        <v>2019</v>
      </c>
      <c r="C210" s="287" t="s">
        <v>1090</v>
      </c>
      <c r="D210" s="288" t="s">
        <v>1052</v>
      </c>
      <c r="E210" s="288" t="s">
        <v>912</v>
      </c>
      <c r="F210" s="289" t="s">
        <v>913</v>
      </c>
      <c r="H210" s="219"/>
      <c r="I210" s="219"/>
      <c r="J210" s="219"/>
      <c r="K210" s="219"/>
      <c r="L210" s="222"/>
      <c r="M210" s="222"/>
      <c r="N210" s="222"/>
      <c r="O210" s="222"/>
    </row>
    <row r="211" spans="1:15" s="245" customFormat="1" ht="12.6" customHeight="1" x14ac:dyDescent="0.3">
      <c r="A211" s="246"/>
      <c r="B211" s="544">
        <v>2020</v>
      </c>
      <c r="C211" s="287" t="s">
        <v>887</v>
      </c>
      <c r="D211" s="288" t="s">
        <v>1052</v>
      </c>
      <c r="E211" s="288" t="s">
        <v>924</v>
      </c>
      <c r="F211" s="289" t="s">
        <v>913</v>
      </c>
      <c r="H211" s="219"/>
      <c r="I211" s="219"/>
      <c r="J211" s="219"/>
      <c r="K211" s="219"/>
      <c r="L211" s="222"/>
      <c r="M211" s="222"/>
      <c r="N211" s="222"/>
      <c r="O211" s="222"/>
    </row>
    <row r="212" spans="1:15" s="245" customFormat="1" ht="12.6" customHeight="1" x14ac:dyDescent="0.3">
      <c r="A212" s="246"/>
      <c r="B212" s="544">
        <v>2021</v>
      </c>
      <c r="C212" s="287" t="s">
        <v>1090</v>
      </c>
      <c r="D212" s="288" t="s">
        <v>1052</v>
      </c>
      <c r="E212" s="288" t="s">
        <v>924</v>
      </c>
      <c r="F212" s="289" t="s">
        <v>1015</v>
      </c>
      <c r="H212" s="219"/>
      <c r="I212" s="219"/>
      <c r="J212" s="219"/>
      <c r="K212" s="219"/>
      <c r="L212" s="222"/>
      <c r="M212" s="222"/>
      <c r="N212" s="222"/>
      <c r="O212" s="222"/>
    </row>
    <row r="213" spans="1:15" s="245" customFormat="1" ht="12.6" customHeight="1" x14ac:dyDescent="0.3">
      <c r="A213" s="247" t="s">
        <v>765</v>
      </c>
      <c r="B213" s="581">
        <v>2017</v>
      </c>
      <c r="C213" s="284" t="s">
        <v>1052</v>
      </c>
      <c r="D213" s="285" t="s">
        <v>834</v>
      </c>
      <c r="E213" s="285" t="s">
        <v>1090</v>
      </c>
      <c r="F213" s="286" t="s">
        <v>1070</v>
      </c>
      <c r="H213" s="219"/>
      <c r="I213" s="219"/>
      <c r="J213" s="219"/>
      <c r="K213" s="219"/>
      <c r="L213" s="222"/>
      <c r="M213" s="222"/>
      <c r="N213" s="222"/>
      <c r="O213" s="222"/>
    </row>
    <row r="214" spans="1:15" s="245" customFormat="1" ht="12.6" customHeight="1" x14ac:dyDescent="0.3">
      <c r="A214" s="246"/>
      <c r="B214" s="582">
        <v>2018</v>
      </c>
      <c r="C214" s="287" t="s">
        <v>1052</v>
      </c>
      <c r="D214" s="288" t="s">
        <v>832</v>
      </c>
      <c r="E214" s="288" t="s">
        <v>1090</v>
      </c>
      <c r="F214" s="289" t="s">
        <v>1089</v>
      </c>
      <c r="H214" s="219"/>
      <c r="I214" s="219"/>
      <c r="J214" s="219"/>
      <c r="K214" s="219"/>
      <c r="L214" s="222"/>
      <c r="M214" s="222"/>
      <c r="N214" s="222"/>
      <c r="O214" s="222"/>
    </row>
    <row r="215" spans="1:15" s="245" customFormat="1" ht="12.6" customHeight="1" x14ac:dyDescent="0.3">
      <c r="A215" s="246"/>
      <c r="B215" s="583">
        <v>2019</v>
      </c>
      <c r="C215" s="287" t="s">
        <v>887</v>
      </c>
      <c r="D215" s="288" t="s">
        <v>887</v>
      </c>
      <c r="E215" s="288" t="s">
        <v>936</v>
      </c>
      <c r="F215" s="289" t="s">
        <v>867</v>
      </c>
      <c r="H215" s="219"/>
      <c r="I215" s="219"/>
      <c r="J215" s="219"/>
      <c r="K215" s="219"/>
      <c r="L215" s="222"/>
      <c r="M215" s="222"/>
      <c r="N215" s="222"/>
      <c r="O215" s="222"/>
    </row>
    <row r="216" spans="1:15" s="245" customFormat="1" ht="12.6" customHeight="1" x14ac:dyDescent="0.3">
      <c r="A216" s="246"/>
      <c r="B216" s="544">
        <v>2020</v>
      </c>
      <c r="C216" s="287" t="s">
        <v>832</v>
      </c>
      <c r="D216" s="288" t="s">
        <v>1090</v>
      </c>
      <c r="E216" s="288" t="s">
        <v>927</v>
      </c>
      <c r="F216" s="289" t="s">
        <v>867</v>
      </c>
      <c r="H216" s="219"/>
      <c r="I216" s="219"/>
      <c r="J216" s="219"/>
      <c r="K216" s="219"/>
      <c r="L216" s="222"/>
      <c r="M216" s="222"/>
      <c r="N216" s="222"/>
      <c r="O216" s="222"/>
    </row>
    <row r="217" spans="1:15" s="245" customFormat="1" ht="12.6" customHeight="1" x14ac:dyDescent="0.3">
      <c r="A217" s="246"/>
      <c r="B217" s="544">
        <v>2021</v>
      </c>
      <c r="C217" s="287" t="s">
        <v>832</v>
      </c>
      <c r="D217" s="288" t="s">
        <v>1070</v>
      </c>
      <c r="E217" s="288" t="s">
        <v>924</v>
      </c>
      <c r="F217" s="289" t="s">
        <v>1091</v>
      </c>
      <c r="H217" s="219"/>
      <c r="I217" s="219"/>
      <c r="J217" s="219"/>
      <c r="K217" s="219"/>
      <c r="L217" s="222"/>
      <c r="M217" s="222"/>
      <c r="N217" s="222"/>
      <c r="O217" s="222"/>
    </row>
    <row r="218" spans="1:15" s="245" customFormat="1" ht="12.6" customHeight="1" x14ac:dyDescent="0.3">
      <c r="A218" s="247" t="s">
        <v>766</v>
      </c>
      <c r="B218" s="581">
        <v>2017</v>
      </c>
      <c r="C218" s="284" t="s">
        <v>1052</v>
      </c>
      <c r="D218" s="285" t="s">
        <v>1052</v>
      </c>
      <c r="E218" s="285" t="s">
        <v>1052</v>
      </c>
      <c r="F218" s="286" t="s">
        <v>1089</v>
      </c>
      <c r="H218" s="219"/>
      <c r="I218" s="219"/>
      <c r="J218" s="219"/>
      <c r="K218" s="219"/>
      <c r="L218" s="222"/>
      <c r="M218" s="222"/>
      <c r="N218" s="222"/>
      <c r="O218" s="222"/>
    </row>
    <row r="219" spans="1:15" s="245" customFormat="1" ht="12.6" customHeight="1" x14ac:dyDescent="0.3">
      <c r="A219" s="246"/>
      <c r="B219" s="582">
        <v>2018</v>
      </c>
      <c r="C219" s="287" t="s">
        <v>1052</v>
      </c>
      <c r="D219" s="288" t="s">
        <v>1052</v>
      </c>
      <c r="E219" s="288" t="s">
        <v>1052</v>
      </c>
      <c r="F219" s="289" t="s">
        <v>1089</v>
      </c>
      <c r="H219" s="219"/>
      <c r="I219" s="219"/>
      <c r="J219" s="219"/>
      <c r="K219" s="219"/>
      <c r="L219" s="222"/>
      <c r="M219" s="222"/>
      <c r="N219" s="222"/>
      <c r="O219" s="222"/>
    </row>
    <row r="220" spans="1:15" s="245" customFormat="1" ht="12.6" customHeight="1" x14ac:dyDescent="0.3">
      <c r="A220" s="246"/>
      <c r="B220" s="583">
        <v>2019</v>
      </c>
      <c r="C220" s="287" t="s">
        <v>927</v>
      </c>
      <c r="D220" s="288" t="s">
        <v>1089</v>
      </c>
      <c r="E220" s="288" t="s">
        <v>837</v>
      </c>
      <c r="F220" s="289" t="s">
        <v>954</v>
      </c>
      <c r="H220" s="219"/>
      <c r="I220" s="219"/>
      <c r="J220" s="219"/>
      <c r="K220" s="219"/>
      <c r="L220" s="222"/>
      <c r="M220" s="222"/>
      <c r="N220" s="222"/>
      <c r="O220" s="222"/>
    </row>
    <row r="221" spans="1:15" s="245" customFormat="1" ht="12.6" customHeight="1" x14ac:dyDescent="0.3">
      <c r="A221" s="246"/>
      <c r="B221" s="544">
        <v>2020</v>
      </c>
      <c r="C221" s="287" t="s">
        <v>927</v>
      </c>
      <c r="D221" s="288" t="s">
        <v>1089</v>
      </c>
      <c r="E221" s="288" t="s">
        <v>834</v>
      </c>
      <c r="F221" s="289" t="s">
        <v>954</v>
      </c>
      <c r="H221" s="219"/>
      <c r="I221" s="219"/>
      <c r="J221" s="219"/>
      <c r="K221" s="219"/>
      <c r="L221" s="222"/>
      <c r="M221" s="222"/>
      <c r="N221" s="222"/>
      <c r="O221" s="222"/>
    </row>
    <row r="222" spans="1:15" s="245" customFormat="1" ht="12.6" customHeight="1" x14ac:dyDescent="0.3">
      <c r="A222" s="246"/>
      <c r="B222" s="544">
        <v>2021</v>
      </c>
      <c r="C222" s="287" t="s">
        <v>927</v>
      </c>
      <c r="D222" s="288" t="s">
        <v>1089</v>
      </c>
      <c r="E222" s="288" t="s">
        <v>832</v>
      </c>
      <c r="F222" s="289" t="s">
        <v>1001</v>
      </c>
      <c r="H222" s="219"/>
      <c r="I222" s="219"/>
      <c r="J222" s="219"/>
      <c r="K222" s="219"/>
      <c r="L222" s="222"/>
      <c r="M222" s="222"/>
      <c r="N222" s="222"/>
      <c r="O222" s="222"/>
    </row>
    <row r="223" spans="1:15" s="245" customFormat="1" ht="12.6" customHeight="1" x14ac:dyDescent="0.3">
      <c r="A223" s="247" t="s">
        <v>767</v>
      </c>
      <c r="B223" s="581">
        <v>2017</v>
      </c>
      <c r="C223" s="284" t="s">
        <v>1089</v>
      </c>
      <c r="D223" s="285" t="s">
        <v>1044</v>
      </c>
      <c r="E223" s="285" t="s">
        <v>816</v>
      </c>
      <c r="F223" s="286" t="s">
        <v>924</v>
      </c>
      <c r="H223" s="219"/>
      <c r="I223" s="219"/>
      <c r="J223" s="219"/>
      <c r="K223" s="219"/>
      <c r="L223" s="222"/>
      <c r="M223" s="222"/>
      <c r="N223" s="222"/>
      <c r="O223" s="222"/>
    </row>
    <row r="224" spans="1:15" s="245" customFormat="1" ht="12.6" customHeight="1" x14ac:dyDescent="0.3">
      <c r="A224" s="246"/>
      <c r="B224" s="582">
        <v>2018</v>
      </c>
      <c r="C224" s="287" t="s">
        <v>1089</v>
      </c>
      <c r="D224" s="288" t="s">
        <v>1089</v>
      </c>
      <c r="E224" s="288" t="s">
        <v>933</v>
      </c>
      <c r="F224" s="289" t="s">
        <v>832</v>
      </c>
      <c r="H224" s="219"/>
      <c r="I224" s="219"/>
      <c r="J224" s="219"/>
      <c r="K224" s="219"/>
      <c r="L224" s="222"/>
      <c r="M224" s="222"/>
      <c r="N224" s="222"/>
      <c r="O224" s="222"/>
    </row>
    <row r="225" spans="1:15" s="245" customFormat="1" ht="12.6" customHeight="1" x14ac:dyDescent="0.3">
      <c r="A225" s="246"/>
      <c r="B225" s="583">
        <v>2019</v>
      </c>
      <c r="C225" s="287" t="s">
        <v>912</v>
      </c>
      <c r="D225" s="288" t="s">
        <v>1070</v>
      </c>
      <c r="E225" s="288" t="s">
        <v>869</v>
      </c>
      <c r="F225" s="289" t="s">
        <v>1069</v>
      </c>
      <c r="H225" s="219"/>
      <c r="I225" s="219"/>
      <c r="J225" s="219"/>
      <c r="K225" s="219"/>
      <c r="L225" s="222"/>
      <c r="M225" s="222"/>
      <c r="N225" s="222"/>
      <c r="O225" s="222"/>
    </row>
    <row r="226" spans="1:15" s="245" customFormat="1" ht="12.6" customHeight="1" x14ac:dyDescent="0.3">
      <c r="A226" s="246"/>
      <c r="B226" s="544">
        <v>2020</v>
      </c>
      <c r="C226" s="287" t="s">
        <v>940</v>
      </c>
      <c r="D226" s="288" t="s">
        <v>1044</v>
      </c>
      <c r="E226" s="288" t="s">
        <v>932</v>
      </c>
      <c r="F226" s="289" t="s">
        <v>926</v>
      </c>
      <c r="H226" s="219"/>
      <c r="I226" s="219"/>
      <c r="J226" s="219"/>
      <c r="K226" s="219"/>
      <c r="L226" s="222"/>
      <c r="M226" s="222"/>
      <c r="N226" s="222"/>
      <c r="O226" s="222"/>
    </row>
    <row r="227" spans="1:15" s="245" customFormat="1" ht="12.6" customHeight="1" x14ac:dyDescent="0.3">
      <c r="A227" s="246"/>
      <c r="B227" s="544">
        <v>2021</v>
      </c>
      <c r="C227" s="287" t="s">
        <v>940</v>
      </c>
      <c r="D227" s="288" t="s">
        <v>1070</v>
      </c>
      <c r="E227" s="288" t="s">
        <v>960</v>
      </c>
      <c r="F227" s="289" t="s">
        <v>925</v>
      </c>
      <c r="H227" s="219"/>
      <c r="I227" s="219"/>
      <c r="J227" s="219"/>
      <c r="K227" s="219"/>
      <c r="L227" s="222"/>
      <c r="M227" s="222"/>
      <c r="N227" s="222"/>
      <c r="O227" s="222"/>
    </row>
    <row r="228" spans="1:15" s="245" customFormat="1" ht="12.6" customHeight="1" x14ac:dyDescent="0.3">
      <c r="A228" s="247" t="s">
        <v>768</v>
      </c>
      <c r="B228" s="581">
        <v>2017</v>
      </c>
      <c r="C228" s="284" t="s">
        <v>1052</v>
      </c>
      <c r="D228" s="285" t="s">
        <v>1089</v>
      </c>
      <c r="E228" s="285" t="s">
        <v>1089</v>
      </c>
      <c r="F228" s="286" t="s">
        <v>1089</v>
      </c>
      <c r="H228" s="219"/>
      <c r="I228" s="219"/>
      <c r="J228" s="219"/>
      <c r="K228" s="219"/>
      <c r="L228" s="222"/>
      <c r="M228" s="222"/>
      <c r="N228" s="222"/>
      <c r="O228" s="222"/>
    </row>
    <row r="229" spans="1:15" s="245" customFormat="1" ht="12.6" customHeight="1" x14ac:dyDescent="0.3">
      <c r="A229" s="246"/>
      <c r="B229" s="582">
        <v>2018</v>
      </c>
      <c r="C229" s="287" t="s">
        <v>1052</v>
      </c>
      <c r="D229" s="288" t="s">
        <v>1089</v>
      </c>
      <c r="E229" s="288" t="s">
        <v>1089</v>
      </c>
      <c r="F229" s="289" t="s">
        <v>1089</v>
      </c>
      <c r="H229" s="219"/>
      <c r="I229" s="219"/>
      <c r="J229" s="219"/>
      <c r="K229" s="219"/>
      <c r="L229" s="222"/>
      <c r="M229" s="222"/>
      <c r="N229" s="222"/>
      <c r="O229" s="222"/>
    </row>
    <row r="230" spans="1:15" s="245" customFormat="1" ht="12.6" customHeight="1" x14ac:dyDescent="0.3">
      <c r="A230" s="246"/>
      <c r="B230" s="583">
        <v>2019</v>
      </c>
      <c r="C230" s="287" t="s">
        <v>887</v>
      </c>
      <c r="D230" s="288" t="s">
        <v>1089</v>
      </c>
      <c r="E230" s="288" t="s">
        <v>927</v>
      </c>
      <c r="F230" s="289" t="s">
        <v>909</v>
      </c>
      <c r="H230" s="219"/>
      <c r="I230" s="219"/>
      <c r="J230" s="219"/>
      <c r="K230" s="219"/>
      <c r="L230" s="222"/>
      <c r="M230" s="222"/>
      <c r="N230" s="222"/>
      <c r="O230" s="222"/>
    </row>
    <row r="231" spans="1:15" s="245" customFormat="1" ht="12.6" customHeight="1" x14ac:dyDescent="0.3">
      <c r="A231" s="246"/>
      <c r="B231" s="544">
        <v>2020</v>
      </c>
      <c r="C231" s="287" t="s">
        <v>887</v>
      </c>
      <c r="D231" s="288" t="s">
        <v>1089</v>
      </c>
      <c r="E231" s="288" t="s">
        <v>924</v>
      </c>
      <c r="F231" s="289" t="s">
        <v>909</v>
      </c>
      <c r="H231" s="219"/>
      <c r="I231" s="219"/>
      <c r="J231" s="219"/>
      <c r="K231" s="219"/>
      <c r="L231" s="222"/>
      <c r="M231" s="222"/>
      <c r="N231" s="222"/>
      <c r="O231" s="222"/>
    </row>
    <row r="232" spans="1:15" s="245" customFormat="1" ht="12.6" customHeight="1" x14ac:dyDescent="0.3">
      <c r="A232" s="246"/>
      <c r="B232" s="544">
        <v>2021</v>
      </c>
      <c r="C232" s="287" t="s">
        <v>887</v>
      </c>
      <c r="D232" s="288" t="s">
        <v>1089</v>
      </c>
      <c r="E232" s="288" t="s">
        <v>924</v>
      </c>
      <c r="F232" s="289" t="s">
        <v>966</v>
      </c>
      <c r="H232" s="219"/>
      <c r="I232" s="219"/>
      <c r="J232" s="219"/>
      <c r="K232" s="219"/>
      <c r="L232" s="222"/>
      <c r="M232" s="222"/>
      <c r="N232" s="222"/>
      <c r="O232" s="222"/>
    </row>
    <row r="233" spans="1:15" s="245" customFormat="1" ht="12.6" customHeight="1" x14ac:dyDescent="0.3">
      <c r="A233" s="247" t="s">
        <v>769</v>
      </c>
      <c r="B233" s="581">
        <v>2017</v>
      </c>
      <c r="C233" s="284" t="s">
        <v>1052</v>
      </c>
      <c r="D233" s="285" t="s">
        <v>1052</v>
      </c>
      <c r="E233" s="285" t="s">
        <v>1089</v>
      </c>
      <c r="F233" s="286" t="s">
        <v>1052</v>
      </c>
      <c r="H233" s="219"/>
      <c r="I233" s="219"/>
      <c r="J233" s="219"/>
      <c r="K233" s="219"/>
      <c r="L233" s="222"/>
      <c r="M233" s="222"/>
      <c r="N233" s="222"/>
      <c r="O233" s="222"/>
    </row>
    <row r="234" spans="1:15" s="245" customFormat="1" ht="12.6" customHeight="1" x14ac:dyDescent="0.3">
      <c r="A234" s="246"/>
      <c r="B234" s="582">
        <v>2018</v>
      </c>
      <c r="C234" s="287" t="s">
        <v>1052</v>
      </c>
      <c r="D234" s="288" t="s">
        <v>1052</v>
      </c>
      <c r="E234" s="288" t="s">
        <v>1089</v>
      </c>
      <c r="F234" s="289" t="s">
        <v>1052</v>
      </c>
      <c r="H234" s="219"/>
      <c r="I234" s="219"/>
      <c r="J234" s="219"/>
      <c r="K234" s="219"/>
      <c r="L234" s="222"/>
      <c r="M234" s="222"/>
      <c r="N234" s="222"/>
      <c r="O234" s="222"/>
    </row>
    <row r="235" spans="1:15" s="245" customFormat="1" ht="12.6" customHeight="1" x14ac:dyDescent="0.3">
      <c r="A235" s="246"/>
      <c r="B235" s="583">
        <v>2019</v>
      </c>
      <c r="C235" s="287" t="s">
        <v>1090</v>
      </c>
      <c r="D235" s="288" t="s">
        <v>1052</v>
      </c>
      <c r="E235" s="288" t="s">
        <v>837</v>
      </c>
      <c r="F235" s="289" t="s">
        <v>884</v>
      </c>
      <c r="H235" s="219"/>
      <c r="I235" s="219"/>
      <c r="J235" s="219"/>
      <c r="K235" s="219"/>
      <c r="L235" s="222"/>
      <c r="M235" s="222"/>
      <c r="N235" s="222"/>
      <c r="O235" s="222"/>
    </row>
    <row r="236" spans="1:15" s="245" customFormat="1" ht="12.6" customHeight="1" x14ac:dyDescent="0.3">
      <c r="A236" s="246"/>
      <c r="B236" s="544">
        <v>2020</v>
      </c>
      <c r="C236" s="287" t="s">
        <v>1090</v>
      </c>
      <c r="D236" s="288" t="s">
        <v>1052</v>
      </c>
      <c r="E236" s="288" t="s">
        <v>834</v>
      </c>
      <c r="F236" s="289" t="s">
        <v>884</v>
      </c>
      <c r="H236" s="219"/>
      <c r="I236" s="219"/>
      <c r="J236" s="219"/>
      <c r="K236" s="219"/>
      <c r="L236" s="222"/>
      <c r="M236" s="222"/>
      <c r="N236" s="222"/>
      <c r="O236" s="222"/>
    </row>
    <row r="237" spans="1:15" s="245" customFormat="1" ht="12.6" customHeight="1" x14ac:dyDescent="0.3">
      <c r="A237" s="246"/>
      <c r="B237" s="544">
        <v>2021</v>
      </c>
      <c r="C237" s="287" t="s">
        <v>936</v>
      </c>
      <c r="D237" s="288" t="s">
        <v>1052</v>
      </c>
      <c r="E237" s="288" t="s">
        <v>832</v>
      </c>
      <c r="F237" s="289" t="s">
        <v>956</v>
      </c>
      <c r="H237" s="219"/>
      <c r="I237" s="219"/>
      <c r="J237" s="219"/>
      <c r="K237" s="219"/>
      <c r="L237" s="222"/>
      <c r="M237" s="222"/>
      <c r="N237" s="222"/>
      <c r="O237" s="222"/>
    </row>
    <row r="238" spans="1:15" s="245" customFormat="1" ht="12.6" customHeight="1" x14ac:dyDescent="0.3">
      <c r="A238" s="247" t="s">
        <v>770</v>
      </c>
      <c r="B238" s="581">
        <v>2017</v>
      </c>
      <c r="C238" s="284" t="s">
        <v>1070</v>
      </c>
      <c r="D238" s="285" t="s">
        <v>1044</v>
      </c>
      <c r="E238" s="285" t="s">
        <v>1044</v>
      </c>
      <c r="F238" s="286" t="s">
        <v>1070</v>
      </c>
      <c r="H238" s="219"/>
      <c r="I238" s="219"/>
      <c r="J238" s="219"/>
      <c r="K238" s="219"/>
      <c r="L238" s="222"/>
      <c r="M238" s="222"/>
      <c r="N238" s="222"/>
      <c r="O238" s="222"/>
    </row>
    <row r="239" spans="1:15" s="245" customFormat="1" ht="12.6" customHeight="1" x14ac:dyDescent="0.3">
      <c r="A239" s="246"/>
      <c r="B239" s="582">
        <v>2018</v>
      </c>
      <c r="C239" s="287" t="s">
        <v>1089</v>
      </c>
      <c r="D239" s="288" t="s">
        <v>1070</v>
      </c>
      <c r="E239" s="288" t="s">
        <v>1044</v>
      </c>
      <c r="F239" s="289" t="s">
        <v>1070</v>
      </c>
      <c r="H239" s="219"/>
      <c r="I239" s="219"/>
      <c r="J239" s="219"/>
      <c r="K239" s="219"/>
      <c r="L239" s="222"/>
      <c r="M239" s="222"/>
      <c r="N239" s="222"/>
      <c r="O239" s="222"/>
    </row>
    <row r="240" spans="1:15" s="245" customFormat="1" ht="12.6" customHeight="1" x14ac:dyDescent="0.3">
      <c r="A240" s="246"/>
      <c r="B240" s="583">
        <v>2019</v>
      </c>
      <c r="C240" s="287" t="s">
        <v>912</v>
      </c>
      <c r="D240" s="288" t="s">
        <v>1044</v>
      </c>
      <c r="E240" s="288" t="s">
        <v>939</v>
      </c>
      <c r="F240" s="289" t="s">
        <v>1006</v>
      </c>
      <c r="H240" s="219"/>
      <c r="I240" s="219"/>
      <c r="J240" s="219"/>
      <c r="K240" s="219"/>
      <c r="L240" s="222"/>
      <c r="M240" s="222"/>
      <c r="N240" s="222"/>
      <c r="O240" s="222"/>
    </row>
    <row r="241" spans="1:15" s="245" customFormat="1" ht="12.6" customHeight="1" x14ac:dyDescent="0.3">
      <c r="A241" s="246"/>
      <c r="B241" s="544">
        <v>2020</v>
      </c>
      <c r="C241" s="287" t="s">
        <v>936</v>
      </c>
      <c r="D241" s="288" t="s">
        <v>1070</v>
      </c>
      <c r="E241" s="288" t="s">
        <v>940</v>
      </c>
      <c r="F241" s="289" t="s">
        <v>1006</v>
      </c>
      <c r="H241" s="219"/>
      <c r="I241" s="219"/>
      <c r="J241" s="219"/>
      <c r="K241" s="219"/>
      <c r="L241" s="222"/>
      <c r="M241" s="222"/>
      <c r="N241" s="222"/>
      <c r="O241" s="222"/>
    </row>
    <row r="242" spans="1:15" s="245" customFormat="1" ht="12.6" customHeight="1" x14ac:dyDescent="0.3">
      <c r="A242" s="246"/>
      <c r="B242" s="544">
        <v>2021</v>
      </c>
      <c r="C242" s="287" t="s">
        <v>936</v>
      </c>
      <c r="D242" s="288" t="s">
        <v>1070</v>
      </c>
      <c r="E242" s="288" t="s">
        <v>935</v>
      </c>
      <c r="F242" s="289" t="s">
        <v>1093</v>
      </c>
      <c r="H242" s="219"/>
      <c r="I242" s="219"/>
      <c r="J242" s="219"/>
      <c r="K242" s="219"/>
      <c r="L242" s="222"/>
      <c r="M242" s="222"/>
      <c r="N242" s="222"/>
      <c r="O242" s="222"/>
    </row>
    <row r="243" spans="1:15" s="242" customFormat="1" ht="12.6" customHeight="1" collapsed="1" x14ac:dyDescent="0.3">
      <c r="A243" s="516" t="s">
        <v>19</v>
      </c>
      <c r="B243" s="578">
        <v>2017</v>
      </c>
      <c r="C243" s="517" t="s">
        <v>1052</v>
      </c>
      <c r="D243" s="518" t="s">
        <v>1090</v>
      </c>
      <c r="E243" s="518" t="s">
        <v>1044</v>
      </c>
      <c r="F243" s="519" t="s">
        <v>881</v>
      </c>
      <c r="H243" s="220"/>
      <c r="I243" s="220"/>
      <c r="J243" s="220"/>
      <c r="K243" s="220"/>
      <c r="L243" s="221"/>
      <c r="M243" s="221"/>
      <c r="N243" s="221"/>
      <c r="O243" s="221"/>
    </row>
    <row r="244" spans="1:15" s="242" customFormat="1" ht="12.6" customHeight="1" x14ac:dyDescent="0.3">
      <c r="A244" s="520"/>
      <c r="B244" s="579">
        <v>2018</v>
      </c>
      <c r="C244" s="521" t="s">
        <v>1052</v>
      </c>
      <c r="D244" s="522" t="s">
        <v>1090</v>
      </c>
      <c r="E244" s="522" t="s">
        <v>1090</v>
      </c>
      <c r="F244" s="523" t="s">
        <v>881</v>
      </c>
      <c r="H244" s="220"/>
      <c r="I244" s="220"/>
      <c r="J244" s="220"/>
      <c r="K244" s="220"/>
      <c r="L244" s="221"/>
      <c r="M244" s="221"/>
      <c r="N244" s="221"/>
      <c r="O244" s="221"/>
    </row>
    <row r="245" spans="1:15" s="242" customFormat="1" ht="12.6" customHeight="1" x14ac:dyDescent="0.3">
      <c r="A245" s="520"/>
      <c r="B245" s="580">
        <v>2019</v>
      </c>
      <c r="C245" s="521" t="s">
        <v>832</v>
      </c>
      <c r="D245" s="522" t="s">
        <v>1090</v>
      </c>
      <c r="E245" s="522" t="s">
        <v>924</v>
      </c>
      <c r="F245" s="523" t="s">
        <v>949</v>
      </c>
      <c r="H245" s="220"/>
      <c r="I245" s="220"/>
      <c r="J245" s="220"/>
      <c r="K245" s="220"/>
      <c r="L245" s="221"/>
      <c r="M245" s="221"/>
      <c r="N245" s="221"/>
      <c r="O245" s="221"/>
    </row>
    <row r="246" spans="1:15" s="242" customFormat="1" ht="12.6" customHeight="1" x14ac:dyDescent="0.3">
      <c r="A246" s="520"/>
      <c r="B246" s="539">
        <v>2020</v>
      </c>
      <c r="C246" s="521" t="s">
        <v>832</v>
      </c>
      <c r="D246" s="522" t="s">
        <v>1044</v>
      </c>
      <c r="E246" s="522" t="s">
        <v>837</v>
      </c>
      <c r="F246" s="523" t="s">
        <v>969</v>
      </c>
      <c r="H246" s="220"/>
      <c r="I246" s="220"/>
      <c r="J246" s="220"/>
      <c r="K246" s="220"/>
      <c r="L246" s="221"/>
      <c r="M246" s="221"/>
      <c r="N246" s="221"/>
      <c r="O246" s="221"/>
    </row>
    <row r="247" spans="1:15" s="242" customFormat="1" ht="12.6" customHeight="1" x14ac:dyDescent="0.3">
      <c r="A247" s="520"/>
      <c r="B247" s="539">
        <v>2021</v>
      </c>
      <c r="C247" s="521" t="s">
        <v>832</v>
      </c>
      <c r="D247" s="522" t="s">
        <v>1044</v>
      </c>
      <c r="E247" s="522" t="s">
        <v>837</v>
      </c>
      <c r="F247" s="523" t="s">
        <v>813</v>
      </c>
      <c r="H247" s="220"/>
      <c r="I247" s="220"/>
      <c r="J247" s="220"/>
      <c r="K247" s="220"/>
      <c r="L247" s="221"/>
      <c r="M247" s="221"/>
      <c r="N247" s="221"/>
      <c r="O247" s="221"/>
    </row>
    <row r="248" spans="1:15" s="245" customFormat="1" ht="12.6" customHeight="1" x14ac:dyDescent="0.3">
      <c r="A248" s="247" t="s">
        <v>771</v>
      </c>
      <c r="B248" s="581">
        <v>2017</v>
      </c>
      <c r="C248" s="284" t="s">
        <v>1052</v>
      </c>
      <c r="D248" s="285" t="s">
        <v>1070</v>
      </c>
      <c r="E248" s="285" t="s">
        <v>887</v>
      </c>
      <c r="F248" s="286" t="s">
        <v>1070</v>
      </c>
      <c r="H248" s="219"/>
      <c r="I248" s="219"/>
      <c r="J248" s="219"/>
      <c r="K248" s="219"/>
      <c r="L248" s="222"/>
      <c r="M248" s="222"/>
      <c r="N248" s="222"/>
      <c r="O248" s="222"/>
    </row>
    <row r="249" spans="1:15" s="245" customFormat="1" ht="12.6" customHeight="1" x14ac:dyDescent="0.3">
      <c r="A249" s="246"/>
      <c r="B249" s="582">
        <v>2018</v>
      </c>
      <c r="C249" s="287" t="s">
        <v>1052</v>
      </c>
      <c r="D249" s="288" t="s">
        <v>1070</v>
      </c>
      <c r="E249" s="288" t="s">
        <v>1090</v>
      </c>
      <c r="F249" s="289" t="s">
        <v>1070</v>
      </c>
      <c r="H249" s="219"/>
      <c r="I249" s="219"/>
      <c r="J249" s="219"/>
      <c r="K249" s="219"/>
      <c r="L249" s="222"/>
      <c r="M249" s="222"/>
      <c r="N249" s="222"/>
      <c r="O249" s="222"/>
    </row>
    <row r="250" spans="1:15" s="245" customFormat="1" ht="12.6" customHeight="1" x14ac:dyDescent="0.3">
      <c r="A250" s="246"/>
      <c r="B250" s="583">
        <v>2019</v>
      </c>
      <c r="C250" s="287" t="s">
        <v>887</v>
      </c>
      <c r="D250" s="288" t="s">
        <v>1044</v>
      </c>
      <c r="E250" s="288" t="s">
        <v>924</v>
      </c>
      <c r="F250" s="289" t="s">
        <v>851</v>
      </c>
      <c r="H250" s="219"/>
      <c r="I250" s="219"/>
      <c r="J250" s="219"/>
      <c r="K250" s="219"/>
      <c r="L250" s="222"/>
      <c r="M250" s="222"/>
      <c r="N250" s="222"/>
      <c r="O250" s="222"/>
    </row>
    <row r="251" spans="1:15" s="245" customFormat="1" ht="12.6" customHeight="1" x14ac:dyDescent="0.3">
      <c r="A251" s="246"/>
      <c r="B251" s="544">
        <v>2020</v>
      </c>
      <c r="C251" s="287" t="s">
        <v>887</v>
      </c>
      <c r="D251" s="288" t="s">
        <v>1070</v>
      </c>
      <c r="E251" s="288" t="s">
        <v>924</v>
      </c>
      <c r="F251" s="289" t="s">
        <v>867</v>
      </c>
      <c r="H251" s="219"/>
      <c r="I251" s="219"/>
      <c r="J251" s="219"/>
      <c r="K251" s="219"/>
      <c r="L251" s="222"/>
      <c r="M251" s="222"/>
      <c r="N251" s="222"/>
      <c r="O251" s="222"/>
    </row>
    <row r="252" spans="1:15" s="245" customFormat="1" ht="12.6" customHeight="1" x14ac:dyDescent="0.3">
      <c r="A252" s="246"/>
      <c r="B252" s="544">
        <v>2021</v>
      </c>
      <c r="C252" s="287" t="s">
        <v>887</v>
      </c>
      <c r="D252" s="288" t="s">
        <v>1070</v>
      </c>
      <c r="E252" s="288" t="s">
        <v>924</v>
      </c>
      <c r="F252" s="289" t="s">
        <v>1091</v>
      </c>
      <c r="H252" s="219"/>
      <c r="I252" s="219"/>
      <c r="J252" s="219"/>
      <c r="K252" s="219"/>
      <c r="L252" s="222"/>
      <c r="M252" s="222"/>
      <c r="N252" s="222"/>
      <c r="O252" s="222"/>
    </row>
    <row r="253" spans="1:15" s="245" customFormat="1" ht="12.6" customHeight="1" x14ac:dyDescent="0.3">
      <c r="A253" s="247" t="s">
        <v>772</v>
      </c>
      <c r="B253" s="581">
        <v>2017</v>
      </c>
      <c r="C253" s="284" t="s">
        <v>1052</v>
      </c>
      <c r="D253" s="285" t="s">
        <v>1052</v>
      </c>
      <c r="E253" s="285" t="s">
        <v>1052</v>
      </c>
      <c r="F253" s="286" t="s">
        <v>1052</v>
      </c>
      <c r="H253" s="219"/>
      <c r="I253" s="219"/>
      <c r="J253" s="219"/>
      <c r="K253" s="219"/>
      <c r="L253" s="222"/>
      <c r="M253" s="222"/>
      <c r="N253" s="222"/>
      <c r="O253" s="222"/>
    </row>
    <row r="254" spans="1:15" s="245" customFormat="1" ht="12.6" customHeight="1" x14ac:dyDescent="0.3">
      <c r="A254" s="246"/>
      <c r="B254" s="582">
        <v>2018</v>
      </c>
      <c r="C254" s="287" t="s">
        <v>1052</v>
      </c>
      <c r="D254" s="288" t="s">
        <v>1052</v>
      </c>
      <c r="E254" s="288" t="s">
        <v>1052</v>
      </c>
      <c r="F254" s="289" t="s">
        <v>1052</v>
      </c>
      <c r="H254" s="219"/>
      <c r="I254" s="219"/>
      <c r="J254" s="219"/>
      <c r="K254" s="219"/>
      <c r="L254" s="222"/>
      <c r="M254" s="222"/>
      <c r="N254" s="222"/>
      <c r="O254" s="222"/>
    </row>
    <row r="255" spans="1:15" s="245" customFormat="1" ht="12.6" customHeight="1" x14ac:dyDescent="0.3">
      <c r="A255" s="246"/>
      <c r="B255" s="583">
        <v>2019</v>
      </c>
      <c r="C255" s="287" t="s">
        <v>832</v>
      </c>
      <c r="D255" s="288" t="s">
        <v>1052</v>
      </c>
      <c r="E255" s="288" t="s">
        <v>832</v>
      </c>
      <c r="F255" s="289" t="s">
        <v>814</v>
      </c>
      <c r="H255" s="219"/>
      <c r="I255" s="219"/>
      <c r="J255" s="219"/>
      <c r="K255" s="219"/>
      <c r="L255" s="222"/>
      <c r="M255" s="222"/>
      <c r="N255" s="222"/>
      <c r="O255" s="222"/>
    </row>
    <row r="256" spans="1:15" s="245" customFormat="1" ht="12.6" customHeight="1" x14ac:dyDescent="0.3">
      <c r="A256" s="246"/>
      <c r="B256" s="544">
        <v>2020</v>
      </c>
      <c r="C256" s="287" t="s">
        <v>832</v>
      </c>
      <c r="D256" s="288" t="s">
        <v>1052</v>
      </c>
      <c r="E256" s="288" t="s">
        <v>887</v>
      </c>
      <c r="F256" s="289" t="s">
        <v>814</v>
      </c>
      <c r="H256" s="219"/>
      <c r="I256" s="219"/>
      <c r="J256" s="219"/>
      <c r="K256" s="219"/>
      <c r="L256" s="222"/>
      <c r="M256" s="222"/>
      <c r="N256" s="222"/>
      <c r="O256" s="222"/>
    </row>
    <row r="257" spans="1:15" s="245" customFormat="1" ht="12.6" customHeight="1" x14ac:dyDescent="0.3">
      <c r="A257" s="246"/>
      <c r="B257" s="544">
        <v>2021</v>
      </c>
      <c r="C257" s="287" t="s">
        <v>832</v>
      </c>
      <c r="D257" s="288" t="s">
        <v>1052</v>
      </c>
      <c r="E257" s="288" t="s">
        <v>887</v>
      </c>
      <c r="F257" s="289" t="s">
        <v>815</v>
      </c>
      <c r="H257" s="219"/>
      <c r="I257" s="219"/>
      <c r="J257" s="219"/>
      <c r="K257" s="219"/>
      <c r="L257" s="222"/>
      <c r="M257" s="222"/>
      <c r="N257" s="222"/>
      <c r="O257" s="222"/>
    </row>
    <row r="258" spans="1:15" s="245" customFormat="1" ht="12.6" customHeight="1" x14ac:dyDescent="0.3">
      <c r="A258" s="247" t="s">
        <v>773</v>
      </c>
      <c r="B258" s="581">
        <v>2017</v>
      </c>
      <c r="C258" s="284" t="s">
        <v>1052</v>
      </c>
      <c r="D258" s="285" t="s">
        <v>1052</v>
      </c>
      <c r="E258" s="285" t="s">
        <v>1070</v>
      </c>
      <c r="F258" s="286" t="s">
        <v>1070</v>
      </c>
      <c r="H258" s="219"/>
      <c r="I258" s="219"/>
      <c r="J258" s="219"/>
      <c r="K258" s="219"/>
      <c r="L258" s="222"/>
      <c r="M258" s="222"/>
      <c r="N258" s="222"/>
      <c r="O258" s="222"/>
    </row>
    <row r="259" spans="1:15" s="245" customFormat="1" ht="12.6" customHeight="1" x14ac:dyDescent="0.3">
      <c r="A259" s="246"/>
      <c r="B259" s="582">
        <v>2018</v>
      </c>
      <c r="C259" s="287" t="s">
        <v>1052</v>
      </c>
      <c r="D259" s="288" t="s">
        <v>1052</v>
      </c>
      <c r="E259" s="288" t="s">
        <v>1070</v>
      </c>
      <c r="F259" s="289" t="s">
        <v>1070</v>
      </c>
      <c r="H259" s="219"/>
      <c r="I259" s="219"/>
      <c r="J259" s="219"/>
      <c r="K259" s="219"/>
      <c r="L259" s="222"/>
      <c r="M259" s="222"/>
      <c r="N259" s="222"/>
      <c r="O259" s="222"/>
    </row>
    <row r="260" spans="1:15" s="245" customFormat="1" ht="12.6" customHeight="1" x14ac:dyDescent="0.3">
      <c r="A260" s="246"/>
      <c r="B260" s="583">
        <v>2019</v>
      </c>
      <c r="C260" s="287" t="s">
        <v>1090</v>
      </c>
      <c r="D260" s="288" t="s">
        <v>1052</v>
      </c>
      <c r="E260" s="288" t="s">
        <v>887</v>
      </c>
      <c r="F260" s="289" t="s">
        <v>913</v>
      </c>
      <c r="H260" s="219"/>
      <c r="I260" s="219"/>
      <c r="J260" s="219"/>
      <c r="K260" s="219"/>
      <c r="L260" s="222"/>
      <c r="M260" s="222"/>
      <c r="N260" s="222"/>
      <c r="O260" s="222"/>
    </row>
    <row r="261" spans="1:15" s="245" customFormat="1" ht="12.6" customHeight="1" x14ac:dyDescent="0.3">
      <c r="A261" s="246"/>
      <c r="B261" s="544">
        <v>2020</v>
      </c>
      <c r="C261" s="287" t="s">
        <v>1090</v>
      </c>
      <c r="D261" s="288" t="s">
        <v>1052</v>
      </c>
      <c r="E261" s="288" t="s">
        <v>887</v>
      </c>
      <c r="F261" s="289" t="s">
        <v>913</v>
      </c>
      <c r="H261" s="219"/>
      <c r="I261" s="219"/>
      <c r="J261" s="219"/>
      <c r="K261" s="219"/>
      <c r="L261" s="222"/>
      <c r="M261" s="222"/>
      <c r="N261" s="222"/>
      <c r="O261" s="222"/>
    </row>
    <row r="262" spans="1:15" s="245" customFormat="1" ht="12.6" customHeight="1" x14ac:dyDescent="0.3">
      <c r="A262" s="246"/>
      <c r="B262" s="544">
        <v>2021</v>
      </c>
      <c r="C262" s="287" t="s">
        <v>1090</v>
      </c>
      <c r="D262" s="288" t="s">
        <v>1089</v>
      </c>
      <c r="E262" s="288" t="s">
        <v>887</v>
      </c>
      <c r="F262" s="289" t="s">
        <v>962</v>
      </c>
      <c r="H262" s="219"/>
      <c r="I262" s="219"/>
      <c r="J262" s="219"/>
      <c r="K262" s="219"/>
      <c r="L262" s="222"/>
      <c r="M262" s="222"/>
      <c r="N262" s="222"/>
      <c r="O262" s="222"/>
    </row>
    <row r="263" spans="1:15" s="245" customFormat="1" ht="12.6" customHeight="1" x14ac:dyDescent="0.3">
      <c r="A263" s="247" t="s">
        <v>774</v>
      </c>
      <c r="B263" s="581">
        <v>2017</v>
      </c>
      <c r="C263" s="284" t="s">
        <v>1089</v>
      </c>
      <c r="D263" s="285" t="s">
        <v>1052</v>
      </c>
      <c r="E263" s="285" t="s">
        <v>1070</v>
      </c>
      <c r="F263" s="286" t="s">
        <v>1070</v>
      </c>
      <c r="H263" s="219"/>
      <c r="I263" s="219"/>
      <c r="J263" s="219"/>
      <c r="K263" s="219"/>
      <c r="L263" s="222"/>
      <c r="M263" s="222"/>
      <c r="N263" s="222"/>
      <c r="O263" s="222"/>
    </row>
    <row r="264" spans="1:15" s="245" customFormat="1" ht="12.6" customHeight="1" x14ac:dyDescent="0.3">
      <c r="A264" s="246"/>
      <c r="B264" s="582">
        <v>2018</v>
      </c>
      <c r="C264" s="287" t="s">
        <v>1089</v>
      </c>
      <c r="D264" s="288" t="s">
        <v>1052</v>
      </c>
      <c r="E264" s="288" t="s">
        <v>1070</v>
      </c>
      <c r="F264" s="289" t="s">
        <v>1089</v>
      </c>
      <c r="H264" s="219"/>
      <c r="I264" s="219"/>
      <c r="J264" s="219"/>
      <c r="K264" s="219"/>
      <c r="L264" s="222"/>
      <c r="M264" s="222"/>
      <c r="N264" s="222"/>
      <c r="O264" s="222"/>
    </row>
    <row r="265" spans="1:15" s="245" customFormat="1" ht="12.6" customHeight="1" x14ac:dyDescent="0.3">
      <c r="A265" s="246"/>
      <c r="B265" s="583">
        <v>2019</v>
      </c>
      <c r="C265" s="287" t="s">
        <v>837</v>
      </c>
      <c r="D265" s="288" t="s">
        <v>1052</v>
      </c>
      <c r="E265" s="288" t="s">
        <v>834</v>
      </c>
      <c r="F265" s="289" t="s">
        <v>1062</v>
      </c>
      <c r="H265" s="219"/>
      <c r="I265" s="219"/>
      <c r="J265" s="219"/>
      <c r="K265" s="219"/>
      <c r="L265" s="222"/>
      <c r="M265" s="222"/>
      <c r="N265" s="222"/>
      <c r="O265" s="222"/>
    </row>
    <row r="266" spans="1:15" s="245" customFormat="1" ht="12.6" customHeight="1" x14ac:dyDescent="0.3">
      <c r="A266" s="246"/>
      <c r="B266" s="544">
        <v>2020</v>
      </c>
      <c r="C266" s="287" t="s">
        <v>924</v>
      </c>
      <c r="D266" s="288" t="s">
        <v>1052</v>
      </c>
      <c r="E266" s="288" t="s">
        <v>834</v>
      </c>
      <c r="F266" s="289" t="s">
        <v>969</v>
      </c>
      <c r="H266" s="219"/>
      <c r="I266" s="219"/>
      <c r="J266" s="219"/>
      <c r="K266" s="219"/>
      <c r="L266" s="222"/>
      <c r="M266" s="222"/>
      <c r="N266" s="222"/>
      <c r="O266" s="222"/>
    </row>
    <row r="267" spans="1:15" s="245" customFormat="1" ht="12.6" customHeight="1" x14ac:dyDescent="0.3">
      <c r="A267" s="246"/>
      <c r="B267" s="544">
        <v>2021</v>
      </c>
      <c r="C267" s="287" t="s">
        <v>924</v>
      </c>
      <c r="D267" s="288" t="s">
        <v>1052</v>
      </c>
      <c r="E267" s="288" t="s">
        <v>832</v>
      </c>
      <c r="F267" s="289" t="s">
        <v>948</v>
      </c>
      <c r="H267" s="219"/>
      <c r="I267" s="219"/>
      <c r="J267" s="219"/>
      <c r="K267" s="219"/>
      <c r="L267" s="222"/>
      <c r="M267" s="222"/>
      <c r="N267" s="222"/>
      <c r="O267" s="222"/>
    </row>
    <row r="268" spans="1:15" s="245" customFormat="1" ht="12.6" customHeight="1" x14ac:dyDescent="0.3">
      <c r="A268" s="247" t="s">
        <v>775</v>
      </c>
      <c r="B268" s="581">
        <v>2017</v>
      </c>
      <c r="C268" s="284" t="s">
        <v>1052</v>
      </c>
      <c r="D268" s="285" t="s">
        <v>1052</v>
      </c>
      <c r="E268" s="285" t="s">
        <v>1089</v>
      </c>
      <c r="F268" s="286" t="s">
        <v>1089</v>
      </c>
      <c r="H268" s="219"/>
      <c r="I268" s="219"/>
      <c r="J268" s="219"/>
      <c r="K268" s="219"/>
      <c r="L268" s="222"/>
      <c r="M268" s="222"/>
      <c r="N268" s="222"/>
      <c r="O268" s="222"/>
    </row>
    <row r="269" spans="1:15" s="245" customFormat="1" ht="12.6" customHeight="1" x14ac:dyDescent="0.3">
      <c r="A269" s="246"/>
      <c r="B269" s="582">
        <v>2018</v>
      </c>
      <c r="C269" s="287" t="s">
        <v>1052</v>
      </c>
      <c r="D269" s="288" t="s">
        <v>1052</v>
      </c>
      <c r="E269" s="288" t="s">
        <v>1052</v>
      </c>
      <c r="F269" s="289" t="s">
        <v>1052</v>
      </c>
      <c r="H269" s="219"/>
      <c r="I269" s="219"/>
      <c r="J269" s="219"/>
      <c r="K269" s="219"/>
      <c r="L269" s="222"/>
      <c r="M269" s="222"/>
      <c r="N269" s="222"/>
      <c r="O269" s="222"/>
    </row>
    <row r="270" spans="1:15" s="245" customFormat="1" ht="12.6" customHeight="1" x14ac:dyDescent="0.3">
      <c r="A270" s="246"/>
      <c r="B270" s="583">
        <v>2019</v>
      </c>
      <c r="C270" s="287" t="s">
        <v>1090</v>
      </c>
      <c r="D270" s="288" t="s">
        <v>1089</v>
      </c>
      <c r="E270" s="288" t="s">
        <v>832</v>
      </c>
      <c r="F270" s="289" t="s">
        <v>959</v>
      </c>
      <c r="H270" s="219"/>
      <c r="I270" s="219"/>
      <c r="J270" s="219"/>
      <c r="K270" s="219"/>
      <c r="L270" s="222"/>
      <c r="M270" s="222"/>
      <c r="N270" s="222"/>
      <c r="O270" s="222"/>
    </row>
    <row r="271" spans="1:15" s="245" customFormat="1" ht="12.6" customHeight="1" x14ac:dyDescent="0.3">
      <c r="A271" s="246"/>
      <c r="B271" s="544">
        <v>2020</v>
      </c>
      <c r="C271" s="287" t="s">
        <v>1090</v>
      </c>
      <c r="D271" s="288" t="s">
        <v>1089</v>
      </c>
      <c r="E271" s="288" t="s">
        <v>887</v>
      </c>
      <c r="F271" s="289" t="s">
        <v>959</v>
      </c>
      <c r="H271" s="219"/>
      <c r="I271" s="219"/>
      <c r="J271" s="219"/>
      <c r="K271" s="219"/>
      <c r="L271" s="222"/>
      <c r="M271" s="222"/>
      <c r="N271" s="222"/>
      <c r="O271" s="222"/>
    </row>
    <row r="272" spans="1:15" s="245" customFormat="1" ht="12.6" customHeight="1" x14ac:dyDescent="0.3">
      <c r="A272" s="246"/>
      <c r="B272" s="544">
        <v>2021</v>
      </c>
      <c r="C272" s="287" t="s">
        <v>887</v>
      </c>
      <c r="D272" s="288" t="s">
        <v>1089</v>
      </c>
      <c r="E272" s="288" t="s">
        <v>887</v>
      </c>
      <c r="F272" s="289" t="s">
        <v>867</v>
      </c>
      <c r="H272" s="219"/>
      <c r="I272" s="219"/>
      <c r="J272" s="219"/>
      <c r="K272" s="219"/>
      <c r="L272" s="222"/>
      <c r="M272" s="222"/>
      <c r="N272" s="222"/>
      <c r="O272" s="222"/>
    </row>
    <row r="273" spans="1:15" s="245" customFormat="1" ht="12.6" customHeight="1" x14ac:dyDescent="0.3">
      <c r="A273" s="247" t="s">
        <v>776</v>
      </c>
      <c r="B273" s="581">
        <v>2017</v>
      </c>
      <c r="C273" s="284" t="s">
        <v>1052</v>
      </c>
      <c r="D273" s="285" t="s">
        <v>1052</v>
      </c>
      <c r="E273" s="285" t="s">
        <v>1089</v>
      </c>
      <c r="F273" s="286" t="s">
        <v>1052</v>
      </c>
      <c r="H273" s="219"/>
      <c r="I273" s="219"/>
      <c r="J273" s="219"/>
      <c r="K273" s="219"/>
      <c r="L273" s="222"/>
      <c r="M273" s="222"/>
      <c r="N273" s="222"/>
      <c r="O273" s="222"/>
    </row>
    <row r="274" spans="1:15" s="245" customFormat="1" ht="12.6" customHeight="1" x14ac:dyDescent="0.3">
      <c r="A274" s="246"/>
      <c r="B274" s="582">
        <v>2018</v>
      </c>
      <c r="C274" s="287" t="s">
        <v>1052</v>
      </c>
      <c r="D274" s="288" t="s">
        <v>1052</v>
      </c>
      <c r="E274" s="288" t="s">
        <v>1052</v>
      </c>
      <c r="F274" s="289" t="s">
        <v>1052</v>
      </c>
      <c r="H274" s="219"/>
      <c r="I274" s="219"/>
      <c r="J274" s="219"/>
      <c r="K274" s="219"/>
      <c r="L274" s="222"/>
      <c r="M274" s="222"/>
      <c r="N274" s="222"/>
      <c r="O274" s="222"/>
    </row>
    <row r="275" spans="1:15" s="245" customFormat="1" ht="12.6" customHeight="1" x14ac:dyDescent="0.3">
      <c r="A275" s="246"/>
      <c r="B275" s="583">
        <v>2019</v>
      </c>
      <c r="C275" s="287" t="s">
        <v>832</v>
      </c>
      <c r="D275" s="288" t="s">
        <v>1052</v>
      </c>
      <c r="E275" s="288" t="s">
        <v>837</v>
      </c>
      <c r="F275" s="289" t="s">
        <v>910</v>
      </c>
      <c r="H275" s="219"/>
      <c r="I275" s="219"/>
      <c r="J275" s="219"/>
      <c r="K275" s="219"/>
      <c r="L275" s="222"/>
      <c r="M275" s="222"/>
      <c r="N275" s="222"/>
      <c r="O275" s="222"/>
    </row>
    <row r="276" spans="1:15" s="245" customFormat="1" ht="12.6" customHeight="1" x14ac:dyDescent="0.3">
      <c r="A276" s="246"/>
      <c r="B276" s="544">
        <v>2020</v>
      </c>
      <c r="C276" s="287" t="s">
        <v>834</v>
      </c>
      <c r="D276" s="288" t="s">
        <v>1052</v>
      </c>
      <c r="E276" s="288" t="s">
        <v>834</v>
      </c>
      <c r="F276" s="289" t="s">
        <v>910</v>
      </c>
      <c r="H276" s="219"/>
      <c r="I276" s="219"/>
      <c r="J276" s="219"/>
      <c r="K276" s="219"/>
      <c r="L276" s="222"/>
      <c r="M276" s="222"/>
      <c r="N276" s="222"/>
      <c r="O276" s="222"/>
    </row>
    <row r="277" spans="1:15" s="245" customFormat="1" ht="12.6" customHeight="1" x14ac:dyDescent="0.3">
      <c r="A277" s="246"/>
      <c r="B277" s="544">
        <v>2021</v>
      </c>
      <c r="C277" s="287" t="s">
        <v>832</v>
      </c>
      <c r="D277" s="288" t="s">
        <v>1052</v>
      </c>
      <c r="E277" s="288" t="s">
        <v>832</v>
      </c>
      <c r="F277" s="289" t="s">
        <v>970</v>
      </c>
      <c r="H277" s="219"/>
      <c r="I277" s="219"/>
      <c r="J277" s="219"/>
      <c r="K277" s="219"/>
      <c r="L277" s="222"/>
      <c r="M277" s="222"/>
      <c r="N277" s="222"/>
      <c r="O277" s="222"/>
    </row>
    <row r="278" spans="1:15" s="245" customFormat="1" ht="12.6" customHeight="1" x14ac:dyDescent="0.3">
      <c r="A278" s="247" t="s">
        <v>777</v>
      </c>
      <c r="B278" s="581">
        <v>2017</v>
      </c>
      <c r="C278" s="284" t="s">
        <v>1052</v>
      </c>
      <c r="D278" s="285" t="s">
        <v>1052</v>
      </c>
      <c r="E278" s="285" t="s">
        <v>1089</v>
      </c>
      <c r="F278" s="286" t="s">
        <v>1089</v>
      </c>
      <c r="H278" s="219"/>
      <c r="I278" s="219"/>
      <c r="J278" s="219"/>
      <c r="K278" s="219"/>
      <c r="L278" s="222"/>
      <c r="M278" s="222"/>
      <c r="N278" s="222"/>
      <c r="O278" s="222"/>
    </row>
    <row r="279" spans="1:15" s="245" customFormat="1" ht="12.6" customHeight="1" x14ac:dyDescent="0.3">
      <c r="A279" s="246"/>
      <c r="B279" s="582">
        <v>2018</v>
      </c>
      <c r="C279" s="287" t="s">
        <v>1052</v>
      </c>
      <c r="D279" s="288" t="s">
        <v>1052</v>
      </c>
      <c r="E279" s="288" t="s">
        <v>1089</v>
      </c>
      <c r="F279" s="289" t="s">
        <v>1089</v>
      </c>
      <c r="H279" s="219"/>
      <c r="I279" s="219"/>
      <c r="J279" s="219"/>
      <c r="K279" s="219"/>
      <c r="L279" s="222"/>
      <c r="M279" s="222"/>
      <c r="N279" s="222"/>
      <c r="O279" s="222"/>
    </row>
    <row r="280" spans="1:15" s="245" customFormat="1" ht="12.6" customHeight="1" x14ac:dyDescent="0.3">
      <c r="A280" s="246"/>
      <c r="B280" s="583">
        <v>2019</v>
      </c>
      <c r="C280" s="287" t="s">
        <v>1090</v>
      </c>
      <c r="D280" s="288" t="s">
        <v>1052</v>
      </c>
      <c r="E280" s="288" t="s">
        <v>887</v>
      </c>
      <c r="F280" s="289" t="s">
        <v>1038</v>
      </c>
      <c r="H280" s="219"/>
      <c r="I280" s="219"/>
      <c r="J280" s="219"/>
      <c r="K280" s="219"/>
      <c r="L280" s="222"/>
      <c r="M280" s="222"/>
      <c r="N280" s="222"/>
      <c r="O280" s="222"/>
    </row>
    <row r="281" spans="1:15" s="245" customFormat="1" ht="12.6" customHeight="1" x14ac:dyDescent="0.3">
      <c r="A281" s="246"/>
      <c r="B281" s="544">
        <v>2020</v>
      </c>
      <c r="C281" s="287" t="s">
        <v>1090</v>
      </c>
      <c r="D281" s="288" t="s">
        <v>1052</v>
      </c>
      <c r="E281" s="288" t="s">
        <v>887</v>
      </c>
      <c r="F281" s="289" t="s">
        <v>1038</v>
      </c>
      <c r="H281" s="219"/>
      <c r="I281" s="219"/>
      <c r="J281" s="219"/>
      <c r="K281" s="219"/>
      <c r="L281" s="222"/>
      <c r="M281" s="222"/>
      <c r="N281" s="222"/>
      <c r="O281" s="222"/>
    </row>
    <row r="282" spans="1:15" s="245" customFormat="1" ht="12.6" customHeight="1" x14ac:dyDescent="0.3">
      <c r="A282" s="246"/>
      <c r="B282" s="544">
        <v>2021</v>
      </c>
      <c r="C282" s="287" t="s">
        <v>1090</v>
      </c>
      <c r="D282" s="288" t="s">
        <v>1052</v>
      </c>
      <c r="E282" s="288" t="s">
        <v>887</v>
      </c>
      <c r="F282" s="289" t="s">
        <v>960</v>
      </c>
      <c r="H282" s="219"/>
      <c r="I282" s="219"/>
      <c r="J282" s="219"/>
      <c r="K282" s="219"/>
      <c r="L282" s="222"/>
      <c r="M282" s="222"/>
      <c r="N282" s="222"/>
      <c r="O282" s="222"/>
    </row>
    <row r="283" spans="1:15" s="245" customFormat="1" ht="12.6" customHeight="1" x14ac:dyDescent="0.3">
      <c r="A283" s="247" t="s">
        <v>778</v>
      </c>
      <c r="B283" s="581">
        <v>2017</v>
      </c>
      <c r="C283" s="284" t="s">
        <v>1052</v>
      </c>
      <c r="D283" s="285" t="s">
        <v>1070</v>
      </c>
      <c r="E283" s="285" t="s">
        <v>924</v>
      </c>
      <c r="F283" s="286" t="s">
        <v>939</v>
      </c>
      <c r="H283" s="219"/>
      <c r="I283" s="219"/>
      <c r="J283" s="219"/>
      <c r="K283" s="219"/>
      <c r="L283" s="222"/>
      <c r="M283" s="222"/>
      <c r="N283" s="222"/>
      <c r="O283" s="222"/>
    </row>
    <row r="284" spans="1:15" s="245" customFormat="1" ht="12.6" customHeight="1" x14ac:dyDescent="0.3">
      <c r="A284" s="246"/>
      <c r="B284" s="582">
        <v>2018</v>
      </c>
      <c r="C284" s="287" t="s">
        <v>1089</v>
      </c>
      <c r="D284" s="288" t="s">
        <v>1070</v>
      </c>
      <c r="E284" s="288" t="s">
        <v>936</v>
      </c>
      <c r="F284" s="289" t="s">
        <v>912</v>
      </c>
      <c r="H284" s="219"/>
      <c r="I284" s="219"/>
      <c r="J284" s="219"/>
      <c r="K284" s="219"/>
      <c r="L284" s="222"/>
      <c r="M284" s="222"/>
      <c r="N284" s="222"/>
      <c r="O284" s="222"/>
    </row>
    <row r="285" spans="1:15" s="245" customFormat="1" ht="12.6" customHeight="1" x14ac:dyDescent="0.3">
      <c r="A285" s="246"/>
      <c r="B285" s="583">
        <v>2019</v>
      </c>
      <c r="C285" s="287" t="s">
        <v>887</v>
      </c>
      <c r="D285" s="288" t="s">
        <v>1070</v>
      </c>
      <c r="E285" s="288" t="s">
        <v>933</v>
      </c>
      <c r="F285" s="289" t="s">
        <v>919</v>
      </c>
      <c r="H285" s="219"/>
      <c r="I285" s="219"/>
      <c r="J285" s="219"/>
      <c r="K285" s="219"/>
      <c r="L285" s="222"/>
      <c r="M285" s="222"/>
      <c r="N285" s="222"/>
      <c r="O285" s="222"/>
    </row>
    <row r="286" spans="1:15" s="245" customFormat="1" ht="12.6" customHeight="1" x14ac:dyDescent="0.3">
      <c r="A286" s="246"/>
      <c r="B286" s="544">
        <v>2020</v>
      </c>
      <c r="C286" s="287" t="s">
        <v>887</v>
      </c>
      <c r="D286" s="288" t="s">
        <v>1070</v>
      </c>
      <c r="E286" s="288" t="s">
        <v>936</v>
      </c>
      <c r="F286" s="289" t="s">
        <v>910</v>
      </c>
      <c r="H286" s="219"/>
      <c r="I286" s="219"/>
      <c r="J286" s="219"/>
      <c r="K286" s="219"/>
      <c r="L286" s="222"/>
      <c r="M286" s="222"/>
      <c r="N286" s="222"/>
      <c r="O286" s="222"/>
    </row>
    <row r="287" spans="1:15" s="245" customFormat="1" ht="12.6" customHeight="1" x14ac:dyDescent="0.3">
      <c r="A287" s="246"/>
      <c r="B287" s="544">
        <v>2021</v>
      </c>
      <c r="C287" s="287" t="s">
        <v>887</v>
      </c>
      <c r="D287" s="288" t="s">
        <v>1089</v>
      </c>
      <c r="E287" s="288" t="s">
        <v>927</v>
      </c>
      <c r="F287" s="289" t="s">
        <v>847</v>
      </c>
      <c r="H287" s="219"/>
      <c r="I287" s="219"/>
      <c r="J287" s="219"/>
      <c r="K287" s="219"/>
      <c r="L287" s="222"/>
      <c r="M287" s="222"/>
      <c r="N287" s="222"/>
      <c r="O287" s="222"/>
    </row>
    <row r="288" spans="1:15" s="245" customFormat="1" ht="12.6" customHeight="1" x14ac:dyDescent="0.3">
      <c r="A288" s="247" t="s">
        <v>779</v>
      </c>
      <c r="B288" s="581">
        <v>2017</v>
      </c>
      <c r="C288" s="284" t="s">
        <v>1052</v>
      </c>
      <c r="D288" s="285" t="s">
        <v>1052</v>
      </c>
      <c r="E288" s="285" t="s">
        <v>1089</v>
      </c>
      <c r="F288" s="286" t="s">
        <v>1089</v>
      </c>
      <c r="H288" s="219"/>
      <c r="I288" s="219"/>
      <c r="J288" s="219"/>
      <c r="K288" s="219"/>
      <c r="L288" s="222"/>
      <c r="M288" s="222"/>
      <c r="N288" s="222"/>
      <c r="O288" s="222"/>
    </row>
    <row r="289" spans="1:15" s="245" customFormat="1" ht="12.6" customHeight="1" x14ac:dyDescent="0.3">
      <c r="A289" s="246"/>
      <c r="B289" s="582">
        <v>2018</v>
      </c>
      <c r="C289" s="287" t="s">
        <v>1052</v>
      </c>
      <c r="D289" s="288" t="s">
        <v>1052</v>
      </c>
      <c r="E289" s="288" t="s">
        <v>1089</v>
      </c>
      <c r="F289" s="289" t="s">
        <v>1089</v>
      </c>
      <c r="H289" s="219"/>
      <c r="I289" s="219"/>
      <c r="J289" s="219"/>
      <c r="K289" s="219"/>
      <c r="L289" s="222"/>
      <c r="M289" s="222"/>
      <c r="N289" s="222"/>
      <c r="O289" s="222"/>
    </row>
    <row r="290" spans="1:15" s="245" customFormat="1" ht="12.6" customHeight="1" x14ac:dyDescent="0.3">
      <c r="A290" s="246"/>
      <c r="B290" s="583">
        <v>2019</v>
      </c>
      <c r="C290" s="287" t="s">
        <v>832</v>
      </c>
      <c r="D290" s="288" t="s">
        <v>1052</v>
      </c>
      <c r="E290" s="288" t="s">
        <v>834</v>
      </c>
      <c r="F290" s="289" t="s">
        <v>1011</v>
      </c>
      <c r="H290" s="219"/>
      <c r="I290" s="219"/>
      <c r="J290" s="219"/>
      <c r="K290" s="219"/>
      <c r="L290" s="222"/>
      <c r="M290" s="222"/>
      <c r="N290" s="222"/>
      <c r="O290" s="222"/>
    </row>
    <row r="291" spans="1:15" s="245" customFormat="1" ht="12.6" customHeight="1" x14ac:dyDescent="0.3">
      <c r="A291" s="246"/>
      <c r="B291" s="544">
        <v>2020</v>
      </c>
      <c r="C291" s="287" t="s">
        <v>832</v>
      </c>
      <c r="D291" s="288" t="s">
        <v>1089</v>
      </c>
      <c r="E291" s="288" t="s">
        <v>832</v>
      </c>
      <c r="F291" s="289" t="s">
        <v>910</v>
      </c>
      <c r="H291" s="219"/>
      <c r="I291" s="219"/>
      <c r="J291" s="219"/>
      <c r="K291" s="219"/>
      <c r="L291" s="222"/>
      <c r="M291" s="222"/>
      <c r="N291" s="222"/>
      <c r="O291" s="222"/>
    </row>
    <row r="292" spans="1:15" s="245" customFormat="1" ht="12.6" customHeight="1" x14ac:dyDescent="0.3">
      <c r="A292" s="246"/>
      <c r="B292" s="544">
        <v>2021</v>
      </c>
      <c r="C292" s="287" t="s">
        <v>832</v>
      </c>
      <c r="D292" s="288" t="s">
        <v>1052</v>
      </c>
      <c r="E292" s="288" t="s">
        <v>832</v>
      </c>
      <c r="F292" s="289" t="s">
        <v>970</v>
      </c>
      <c r="H292" s="219"/>
      <c r="I292" s="219"/>
      <c r="J292" s="219"/>
      <c r="K292" s="219"/>
      <c r="L292" s="222"/>
      <c r="M292" s="222"/>
      <c r="N292" s="222"/>
      <c r="O292" s="222"/>
    </row>
    <row r="293" spans="1:15" s="245" customFormat="1" ht="12.6" customHeight="1" x14ac:dyDescent="0.3">
      <c r="A293" s="247" t="s">
        <v>780</v>
      </c>
      <c r="B293" s="581">
        <v>2017</v>
      </c>
      <c r="C293" s="284" t="s">
        <v>1052</v>
      </c>
      <c r="D293" s="285" t="s">
        <v>1052</v>
      </c>
      <c r="E293" s="285" t="s">
        <v>1089</v>
      </c>
      <c r="F293" s="286" t="s">
        <v>1089</v>
      </c>
      <c r="H293" s="219"/>
      <c r="I293" s="219"/>
      <c r="J293" s="219"/>
      <c r="K293" s="219"/>
      <c r="L293" s="222"/>
      <c r="M293" s="222"/>
      <c r="N293" s="222"/>
      <c r="O293" s="222"/>
    </row>
    <row r="294" spans="1:15" s="245" customFormat="1" ht="12.6" customHeight="1" x14ac:dyDescent="0.3">
      <c r="A294" s="246"/>
      <c r="B294" s="582">
        <v>2018</v>
      </c>
      <c r="C294" s="287" t="s">
        <v>1052</v>
      </c>
      <c r="D294" s="288" t="s">
        <v>1052</v>
      </c>
      <c r="E294" s="288" t="s">
        <v>1089</v>
      </c>
      <c r="F294" s="289" t="s">
        <v>1089</v>
      </c>
      <c r="H294" s="219"/>
      <c r="I294" s="219"/>
      <c r="J294" s="219"/>
      <c r="K294" s="219"/>
      <c r="L294" s="222"/>
      <c r="M294" s="222"/>
      <c r="N294" s="222"/>
      <c r="O294" s="222"/>
    </row>
    <row r="295" spans="1:15" s="245" customFormat="1" ht="12.6" customHeight="1" x14ac:dyDescent="0.3">
      <c r="A295" s="246"/>
      <c r="B295" s="583">
        <v>2019</v>
      </c>
      <c r="C295" s="287" t="s">
        <v>832</v>
      </c>
      <c r="D295" s="288" t="s">
        <v>1052</v>
      </c>
      <c r="E295" s="288" t="s">
        <v>837</v>
      </c>
      <c r="F295" s="289" t="s">
        <v>959</v>
      </c>
      <c r="H295" s="219"/>
      <c r="I295" s="219"/>
      <c r="J295" s="219"/>
      <c r="K295" s="219"/>
      <c r="L295" s="222"/>
      <c r="M295" s="222"/>
      <c r="N295" s="222"/>
      <c r="O295" s="222"/>
    </row>
    <row r="296" spans="1:15" s="245" customFormat="1" ht="12.6" customHeight="1" x14ac:dyDescent="0.3">
      <c r="A296" s="246"/>
      <c r="B296" s="544">
        <v>2020</v>
      </c>
      <c r="C296" s="287" t="s">
        <v>887</v>
      </c>
      <c r="D296" s="288" t="s">
        <v>1052</v>
      </c>
      <c r="E296" s="288" t="s">
        <v>834</v>
      </c>
      <c r="F296" s="289" t="s">
        <v>959</v>
      </c>
      <c r="H296" s="219"/>
      <c r="I296" s="219"/>
      <c r="J296" s="219"/>
      <c r="K296" s="219"/>
      <c r="L296" s="222"/>
      <c r="M296" s="222"/>
      <c r="N296" s="222"/>
      <c r="O296" s="222"/>
    </row>
    <row r="297" spans="1:15" s="245" customFormat="1" ht="12.6" customHeight="1" x14ac:dyDescent="0.3">
      <c r="A297" s="246"/>
      <c r="B297" s="544">
        <v>2021</v>
      </c>
      <c r="C297" s="287" t="s">
        <v>887</v>
      </c>
      <c r="D297" s="288" t="s">
        <v>1052</v>
      </c>
      <c r="E297" s="288" t="s">
        <v>834</v>
      </c>
      <c r="F297" s="289" t="s">
        <v>867</v>
      </c>
      <c r="H297" s="219"/>
      <c r="I297" s="219"/>
      <c r="J297" s="219"/>
      <c r="K297" s="219"/>
      <c r="L297" s="222"/>
      <c r="M297" s="222"/>
      <c r="N297" s="222"/>
      <c r="O297" s="222"/>
    </row>
    <row r="298" spans="1:15" s="245" customFormat="1" ht="12.6" customHeight="1" x14ac:dyDescent="0.3">
      <c r="A298" s="247" t="s">
        <v>781</v>
      </c>
      <c r="B298" s="581">
        <v>2017</v>
      </c>
      <c r="C298" s="284" t="s">
        <v>1089</v>
      </c>
      <c r="D298" s="285" t="s">
        <v>1090</v>
      </c>
      <c r="E298" s="285" t="s">
        <v>832</v>
      </c>
      <c r="F298" s="286" t="s">
        <v>1070</v>
      </c>
      <c r="H298" s="219"/>
      <c r="I298" s="219"/>
      <c r="J298" s="219"/>
      <c r="K298" s="219"/>
      <c r="L298" s="222"/>
      <c r="M298" s="222"/>
      <c r="N298" s="222"/>
      <c r="O298" s="222"/>
    </row>
    <row r="299" spans="1:15" s="245" customFormat="1" ht="12.6" customHeight="1" x14ac:dyDescent="0.3">
      <c r="A299" s="246"/>
      <c r="B299" s="582">
        <v>2018</v>
      </c>
      <c r="C299" s="287" t="s">
        <v>1089</v>
      </c>
      <c r="D299" s="288" t="s">
        <v>887</v>
      </c>
      <c r="E299" s="288" t="s">
        <v>834</v>
      </c>
      <c r="F299" s="289" t="s">
        <v>1044</v>
      </c>
      <c r="H299" s="219"/>
      <c r="I299" s="219"/>
      <c r="J299" s="219"/>
      <c r="K299" s="219"/>
      <c r="L299" s="222"/>
      <c r="M299" s="222"/>
      <c r="N299" s="222"/>
      <c r="O299" s="222"/>
    </row>
    <row r="300" spans="1:15" s="245" customFormat="1" ht="12.6" customHeight="1" x14ac:dyDescent="0.3">
      <c r="A300" s="246"/>
      <c r="B300" s="583">
        <v>2019</v>
      </c>
      <c r="C300" s="287" t="s">
        <v>887</v>
      </c>
      <c r="D300" s="288" t="s">
        <v>1070</v>
      </c>
      <c r="E300" s="288" t="s">
        <v>927</v>
      </c>
      <c r="F300" s="289" t="s">
        <v>1038</v>
      </c>
      <c r="H300" s="219"/>
      <c r="I300" s="219"/>
      <c r="J300" s="219"/>
      <c r="K300" s="219"/>
      <c r="L300" s="222"/>
      <c r="M300" s="222"/>
      <c r="N300" s="222"/>
      <c r="O300" s="222"/>
    </row>
    <row r="301" spans="1:15" s="245" customFormat="1" ht="12.6" customHeight="1" x14ac:dyDescent="0.3">
      <c r="A301" s="246"/>
      <c r="B301" s="544">
        <v>2020</v>
      </c>
      <c r="C301" s="287" t="s">
        <v>887</v>
      </c>
      <c r="D301" s="288" t="s">
        <v>1089</v>
      </c>
      <c r="E301" s="288" t="s">
        <v>912</v>
      </c>
      <c r="F301" s="289" t="s">
        <v>962</v>
      </c>
      <c r="H301" s="219"/>
      <c r="I301" s="219"/>
      <c r="J301" s="219"/>
      <c r="K301" s="219"/>
      <c r="L301" s="222"/>
      <c r="M301" s="222"/>
      <c r="N301" s="222"/>
      <c r="O301" s="222"/>
    </row>
    <row r="302" spans="1:15" s="245" customFormat="1" ht="12.6" customHeight="1" x14ac:dyDescent="0.3">
      <c r="A302" s="246"/>
      <c r="B302" s="544">
        <v>2021</v>
      </c>
      <c r="C302" s="287" t="s">
        <v>832</v>
      </c>
      <c r="D302" s="288" t="s">
        <v>1052</v>
      </c>
      <c r="E302" s="288" t="s">
        <v>912</v>
      </c>
      <c r="F302" s="289" t="s">
        <v>959</v>
      </c>
      <c r="H302" s="219"/>
      <c r="I302" s="219"/>
      <c r="J302" s="219"/>
      <c r="K302" s="219"/>
      <c r="L302" s="222"/>
      <c r="M302" s="222"/>
      <c r="N302" s="222"/>
      <c r="O302" s="222"/>
    </row>
    <row r="303" spans="1:15" s="245" customFormat="1" ht="12.6" customHeight="1" x14ac:dyDescent="0.3">
      <c r="A303" s="247" t="s">
        <v>782</v>
      </c>
      <c r="B303" s="581">
        <v>2017</v>
      </c>
      <c r="C303" s="284" t="s">
        <v>1089</v>
      </c>
      <c r="D303" s="285" t="s">
        <v>912</v>
      </c>
      <c r="E303" s="285" t="s">
        <v>887</v>
      </c>
      <c r="F303" s="286" t="s">
        <v>1044</v>
      </c>
      <c r="H303" s="219"/>
      <c r="I303" s="219"/>
      <c r="J303" s="219"/>
      <c r="K303" s="219"/>
      <c r="L303" s="222"/>
      <c r="M303" s="222"/>
      <c r="N303" s="222"/>
      <c r="O303" s="222"/>
    </row>
    <row r="304" spans="1:15" s="245" customFormat="1" ht="12.6" customHeight="1" x14ac:dyDescent="0.3">
      <c r="A304" s="246"/>
      <c r="B304" s="582">
        <v>2018</v>
      </c>
      <c r="C304" s="287" t="s">
        <v>1052</v>
      </c>
      <c r="D304" s="288" t="s">
        <v>912</v>
      </c>
      <c r="E304" s="288" t="s">
        <v>887</v>
      </c>
      <c r="F304" s="289" t="s">
        <v>1044</v>
      </c>
      <c r="H304" s="219"/>
      <c r="I304" s="219"/>
      <c r="J304" s="219"/>
      <c r="K304" s="219"/>
      <c r="L304" s="222"/>
      <c r="M304" s="222"/>
      <c r="N304" s="222"/>
      <c r="O304" s="222"/>
    </row>
    <row r="305" spans="1:15" s="245" customFormat="1" ht="12.6" customHeight="1" x14ac:dyDescent="0.3">
      <c r="A305" s="246"/>
      <c r="B305" s="583">
        <v>2019</v>
      </c>
      <c r="C305" s="287" t="s">
        <v>837</v>
      </c>
      <c r="D305" s="288" t="s">
        <v>912</v>
      </c>
      <c r="E305" s="288" t="s">
        <v>927</v>
      </c>
      <c r="F305" s="289" t="s">
        <v>863</v>
      </c>
      <c r="H305" s="219"/>
      <c r="I305" s="219"/>
      <c r="J305" s="219"/>
      <c r="K305" s="219"/>
      <c r="L305" s="222"/>
      <c r="M305" s="222"/>
      <c r="N305" s="222"/>
      <c r="O305" s="222"/>
    </row>
    <row r="306" spans="1:15" s="245" customFormat="1" ht="12.6" customHeight="1" x14ac:dyDescent="0.3">
      <c r="A306" s="246"/>
      <c r="B306" s="544">
        <v>2020</v>
      </c>
      <c r="C306" s="287" t="s">
        <v>924</v>
      </c>
      <c r="D306" s="288" t="s">
        <v>912</v>
      </c>
      <c r="E306" s="288" t="s">
        <v>912</v>
      </c>
      <c r="F306" s="289" t="s">
        <v>1092</v>
      </c>
      <c r="H306" s="219"/>
      <c r="I306" s="219"/>
      <c r="J306" s="219"/>
      <c r="K306" s="219"/>
      <c r="L306" s="222"/>
      <c r="M306" s="222"/>
      <c r="N306" s="222"/>
      <c r="O306" s="222"/>
    </row>
    <row r="307" spans="1:15" s="245" customFormat="1" ht="12.6" customHeight="1" x14ac:dyDescent="0.3">
      <c r="A307" s="246"/>
      <c r="B307" s="544">
        <v>2021</v>
      </c>
      <c r="C307" s="287" t="s">
        <v>927</v>
      </c>
      <c r="D307" s="288" t="s">
        <v>924</v>
      </c>
      <c r="E307" s="288" t="s">
        <v>912</v>
      </c>
      <c r="F307" s="289" t="s">
        <v>1055</v>
      </c>
      <c r="H307" s="219"/>
      <c r="I307" s="219"/>
      <c r="J307" s="219"/>
      <c r="K307" s="219"/>
      <c r="L307" s="222"/>
      <c r="M307" s="222"/>
      <c r="N307" s="222"/>
      <c r="O307" s="222"/>
    </row>
    <row r="308" spans="1:15" s="245" customFormat="1" ht="12.6" customHeight="1" x14ac:dyDescent="0.3">
      <c r="A308" s="247" t="s">
        <v>783</v>
      </c>
      <c r="B308" s="581">
        <v>2017</v>
      </c>
      <c r="C308" s="284" t="s">
        <v>1090</v>
      </c>
      <c r="D308" s="285" t="s">
        <v>814</v>
      </c>
      <c r="E308" s="285" t="s">
        <v>818</v>
      </c>
      <c r="F308" s="286" t="s">
        <v>1094</v>
      </c>
      <c r="H308" s="219"/>
      <c r="I308" s="219"/>
      <c r="J308" s="219"/>
      <c r="K308" s="219"/>
      <c r="L308" s="222"/>
      <c r="M308" s="222"/>
      <c r="N308" s="222"/>
      <c r="O308" s="222"/>
    </row>
    <row r="309" spans="1:15" s="245" customFormat="1" ht="12.6" customHeight="1" x14ac:dyDescent="0.3">
      <c r="A309" s="246"/>
      <c r="B309" s="582">
        <v>2018</v>
      </c>
      <c r="C309" s="287" t="s">
        <v>1090</v>
      </c>
      <c r="D309" s="288" t="s">
        <v>855</v>
      </c>
      <c r="E309" s="288" t="s">
        <v>967</v>
      </c>
      <c r="F309" s="289" t="s">
        <v>1095</v>
      </c>
      <c r="H309" s="219"/>
      <c r="I309" s="219"/>
      <c r="J309" s="219"/>
      <c r="K309" s="219"/>
      <c r="L309" s="222"/>
      <c r="M309" s="222"/>
      <c r="N309" s="222"/>
      <c r="O309" s="222"/>
    </row>
    <row r="310" spans="1:15" s="245" customFormat="1" ht="12.6" customHeight="1" x14ac:dyDescent="0.3">
      <c r="A310" s="246"/>
      <c r="B310" s="583">
        <v>2019</v>
      </c>
      <c r="C310" s="287" t="s">
        <v>967</v>
      </c>
      <c r="D310" s="288" t="s">
        <v>855</v>
      </c>
      <c r="E310" s="288" t="s">
        <v>975</v>
      </c>
      <c r="F310" s="289" t="s">
        <v>1096</v>
      </c>
      <c r="H310" s="219"/>
      <c r="I310" s="219"/>
      <c r="J310" s="219"/>
      <c r="K310" s="219"/>
      <c r="L310" s="222"/>
      <c r="M310" s="222"/>
      <c r="N310" s="222"/>
      <c r="O310" s="222"/>
    </row>
    <row r="311" spans="1:15" s="245" customFormat="1" ht="12.6" customHeight="1" x14ac:dyDescent="0.3">
      <c r="A311" s="246"/>
      <c r="B311" s="544">
        <v>2020</v>
      </c>
      <c r="C311" s="287" t="s">
        <v>816</v>
      </c>
      <c r="D311" s="288" t="s">
        <v>959</v>
      </c>
      <c r="E311" s="288" t="s">
        <v>881</v>
      </c>
      <c r="F311" s="289" t="s">
        <v>905</v>
      </c>
      <c r="H311" s="219"/>
      <c r="I311" s="219"/>
      <c r="J311" s="219"/>
      <c r="K311" s="219"/>
      <c r="L311" s="222"/>
      <c r="M311" s="222"/>
      <c r="N311" s="222"/>
      <c r="O311" s="222"/>
    </row>
    <row r="312" spans="1:15" s="245" customFormat="1" ht="12.6" customHeight="1" x14ac:dyDescent="0.3">
      <c r="A312" s="246"/>
      <c r="B312" s="544">
        <v>2021</v>
      </c>
      <c r="C312" s="287" t="s">
        <v>935</v>
      </c>
      <c r="D312" s="288" t="s">
        <v>914</v>
      </c>
      <c r="E312" s="288" t="s">
        <v>881</v>
      </c>
      <c r="F312" s="289" t="s">
        <v>1097</v>
      </c>
      <c r="H312" s="219"/>
      <c r="I312" s="219"/>
      <c r="J312" s="219"/>
      <c r="K312" s="219"/>
      <c r="L312" s="222"/>
      <c r="M312" s="222"/>
      <c r="N312" s="222"/>
      <c r="O312" s="222"/>
    </row>
    <row r="313" spans="1:15" s="241" customFormat="1" ht="12.6" customHeight="1" collapsed="1" x14ac:dyDescent="0.3">
      <c r="A313" s="476" t="s">
        <v>18</v>
      </c>
      <c r="B313" s="584">
        <v>2017</v>
      </c>
      <c r="C313" s="477" t="s">
        <v>1070</v>
      </c>
      <c r="D313" s="478" t="s">
        <v>832</v>
      </c>
      <c r="E313" s="478" t="s">
        <v>832</v>
      </c>
      <c r="F313" s="479" t="s">
        <v>1048</v>
      </c>
      <c r="H313" s="223"/>
      <c r="I313" s="223"/>
      <c r="J313" s="223"/>
      <c r="K313" s="223"/>
      <c r="L313" s="221"/>
      <c r="M313" s="221"/>
      <c r="N313" s="221"/>
      <c r="O313" s="221"/>
    </row>
    <row r="314" spans="1:15" s="241" customFormat="1" ht="12.6" customHeight="1" x14ac:dyDescent="0.3">
      <c r="A314" s="419"/>
      <c r="B314" s="576">
        <v>2018</v>
      </c>
      <c r="C314" s="473" t="s">
        <v>1070</v>
      </c>
      <c r="D314" s="474" t="s">
        <v>887</v>
      </c>
      <c r="E314" s="474" t="s">
        <v>834</v>
      </c>
      <c r="F314" s="475" t="s">
        <v>1069</v>
      </c>
      <c r="H314" s="223"/>
      <c r="I314" s="223"/>
      <c r="J314" s="223"/>
      <c r="K314" s="223"/>
      <c r="L314" s="221"/>
      <c r="M314" s="221"/>
      <c r="N314" s="221"/>
      <c r="O314" s="221"/>
    </row>
    <row r="315" spans="1:15" s="241" customFormat="1" ht="12.6" customHeight="1" x14ac:dyDescent="0.3">
      <c r="A315" s="419"/>
      <c r="B315" s="577">
        <v>2019</v>
      </c>
      <c r="C315" s="473" t="s">
        <v>832</v>
      </c>
      <c r="D315" s="474" t="s">
        <v>1044</v>
      </c>
      <c r="E315" s="474" t="s">
        <v>912</v>
      </c>
      <c r="F315" s="475" t="s">
        <v>923</v>
      </c>
      <c r="H315" s="223"/>
      <c r="I315" s="223"/>
      <c r="J315" s="223"/>
      <c r="K315" s="223"/>
      <c r="L315" s="221"/>
      <c r="M315" s="221"/>
      <c r="N315" s="221"/>
      <c r="O315" s="221"/>
    </row>
    <row r="316" spans="1:15" s="241" customFormat="1" ht="12.6" customHeight="1" x14ac:dyDescent="0.3">
      <c r="A316" s="419"/>
      <c r="B316" s="534">
        <v>2020</v>
      </c>
      <c r="C316" s="473" t="s">
        <v>887</v>
      </c>
      <c r="D316" s="474" t="s">
        <v>1044</v>
      </c>
      <c r="E316" s="474" t="s">
        <v>924</v>
      </c>
      <c r="F316" s="475" t="s">
        <v>965</v>
      </c>
      <c r="H316" s="223"/>
      <c r="I316" s="223"/>
      <c r="J316" s="223"/>
      <c r="K316" s="223"/>
      <c r="L316" s="221"/>
      <c r="M316" s="221"/>
      <c r="N316" s="221"/>
      <c r="O316" s="221"/>
    </row>
    <row r="317" spans="1:15" s="241" customFormat="1" ht="12.6" customHeight="1" x14ac:dyDescent="0.3">
      <c r="A317" s="419"/>
      <c r="B317" s="534">
        <v>2021</v>
      </c>
      <c r="C317" s="473" t="s">
        <v>887</v>
      </c>
      <c r="D317" s="474" t="s">
        <v>1044</v>
      </c>
      <c r="E317" s="474" t="s">
        <v>927</v>
      </c>
      <c r="F317" s="475" t="s">
        <v>900</v>
      </c>
      <c r="H317" s="223"/>
      <c r="I317" s="223"/>
      <c r="J317" s="223"/>
      <c r="K317" s="223"/>
      <c r="L317" s="221"/>
      <c r="M317" s="221"/>
      <c r="N317" s="221"/>
      <c r="O317" s="221"/>
    </row>
    <row r="318" spans="1:15" s="242" customFormat="1" ht="12.6" customHeight="1" x14ac:dyDescent="0.3">
      <c r="A318" s="516" t="s">
        <v>17</v>
      </c>
      <c r="B318" s="578">
        <v>2017</v>
      </c>
      <c r="C318" s="517" t="s">
        <v>1052</v>
      </c>
      <c r="D318" s="518" t="s">
        <v>1052</v>
      </c>
      <c r="E318" s="518" t="s">
        <v>1089</v>
      </c>
      <c r="F318" s="519" t="s">
        <v>1089</v>
      </c>
      <c r="H318" s="220"/>
      <c r="I318" s="220"/>
      <c r="J318" s="220"/>
      <c r="K318" s="220"/>
      <c r="L318" s="221"/>
      <c r="M318" s="221"/>
      <c r="N318" s="221"/>
      <c r="O318" s="221"/>
    </row>
    <row r="319" spans="1:15" s="242" customFormat="1" ht="12.6" customHeight="1" x14ac:dyDescent="0.3">
      <c r="A319" s="520"/>
      <c r="B319" s="579">
        <v>2018</v>
      </c>
      <c r="C319" s="521" t="s">
        <v>1052</v>
      </c>
      <c r="D319" s="522" t="s">
        <v>1052</v>
      </c>
      <c r="E319" s="522" t="s">
        <v>1089</v>
      </c>
      <c r="F319" s="523" t="s">
        <v>1089</v>
      </c>
      <c r="H319" s="220"/>
      <c r="I319" s="220"/>
      <c r="J319" s="220"/>
      <c r="K319" s="220"/>
      <c r="L319" s="221"/>
      <c r="M319" s="221"/>
      <c r="N319" s="221"/>
      <c r="O319" s="221"/>
    </row>
    <row r="320" spans="1:15" s="242" customFormat="1" ht="12.6" customHeight="1" x14ac:dyDescent="0.3">
      <c r="A320" s="520"/>
      <c r="B320" s="580">
        <v>2019</v>
      </c>
      <c r="C320" s="521" t="s">
        <v>1090</v>
      </c>
      <c r="D320" s="522" t="s">
        <v>1089</v>
      </c>
      <c r="E320" s="522" t="s">
        <v>832</v>
      </c>
      <c r="F320" s="523" t="s">
        <v>962</v>
      </c>
      <c r="H320" s="220"/>
      <c r="I320" s="220"/>
      <c r="J320" s="220"/>
      <c r="K320" s="220"/>
      <c r="L320" s="221"/>
      <c r="M320" s="221"/>
      <c r="N320" s="221"/>
      <c r="O320" s="221"/>
    </row>
    <row r="321" spans="1:15" s="242" customFormat="1" ht="12.6" customHeight="1" x14ac:dyDescent="0.3">
      <c r="A321" s="520"/>
      <c r="B321" s="539">
        <v>2020</v>
      </c>
      <c r="C321" s="521" t="s">
        <v>1090</v>
      </c>
      <c r="D321" s="522" t="s">
        <v>1089</v>
      </c>
      <c r="E321" s="522" t="s">
        <v>887</v>
      </c>
      <c r="F321" s="523" t="s">
        <v>1015</v>
      </c>
      <c r="H321" s="220"/>
      <c r="I321" s="220"/>
      <c r="J321" s="220"/>
      <c r="K321" s="220"/>
      <c r="L321" s="221"/>
      <c r="M321" s="221"/>
      <c r="N321" s="221"/>
      <c r="O321" s="221"/>
    </row>
    <row r="322" spans="1:15" s="242" customFormat="1" ht="12.6" customHeight="1" x14ac:dyDescent="0.3">
      <c r="A322" s="520"/>
      <c r="B322" s="539">
        <v>2021</v>
      </c>
      <c r="C322" s="521" t="s">
        <v>1090</v>
      </c>
      <c r="D322" s="522" t="s">
        <v>1089</v>
      </c>
      <c r="E322" s="522" t="s">
        <v>887</v>
      </c>
      <c r="F322" s="523" t="s">
        <v>865</v>
      </c>
      <c r="H322" s="220"/>
      <c r="I322" s="220"/>
      <c r="J322" s="220"/>
      <c r="K322" s="220"/>
      <c r="L322" s="221"/>
      <c r="M322" s="221"/>
      <c r="N322" s="221"/>
      <c r="O322" s="221"/>
    </row>
    <row r="323" spans="1:15" s="245" customFormat="1" ht="12.6" customHeight="1" x14ac:dyDescent="0.3">
      <c r="A323" s="247" t="s">
        <v>784</v>
      </c>
      <c r="B323" s="581">
        <v>2017</v>
      </c>
      <c r="C323" s="284" t="s">
        <v>1052</v>
      </c>
      <c r="D323" s="285" t="s">
        <v>1052</v>
      </c>
      <c r="E323" s="285" t="s">
        <v>1089</v>
      </c>
      <c r="F323" s="286" t="s">
        <v>1052</v>
      </c>
      <c r="H323" s="219"/>
      <c r="I323" s="219"/>
      <c r="J323" s="219"/>
      <c r="K323" s="219"/>
      <c r="L323" s="222"/>
      <c r="M323" s="222"/>
      <c r="N323" s="222"/>
      <c r="O323" s="222"/>
    </row>
    <row r="324" spans="1:15" s="245" customFormat="1" ht="12.6" customHeight="1" x14ac:dyDescent="0.3">
      <c r="A324" s="246"/>
      <c r="B324" s="582">
        <v>2018</v>
      </c>
      <c r="C324" s="287" t="s">
        <v>1052</v>
      </c>
      <c r="D324" s="288" t="s">
        <v>1052</v>
      </c>
      <c r="E324" s="288" t="s">
        <v>1089</v>
      </c>
      <c r="F324" s="289" t="s">
        <v>1052</v>
      </c>
      <c r="H324" s="219"/>
      <c r="I324" s="219"/>
      <c r="J324" s="219"/>
      <c r="K324" s="219"/>
      <c r="L324" s="222"/>
      <c r="M324" s="222"/>
      <c r="N324" s="222"/>
      <c r="O324" s="222"/>
    </row>
    <row r="325" spans="1:15" s="245" customFormat="1" ht="12.6" customHeight="1" x14ac:dyDescent="0.3">
      <c r="A325" s="246"/>
      <c r="B325" s="583">
        <v>2019</v>
      </c>
      <c r="C325" s="287" t="s">
        <v>1044</v>
      </c>
      <c r="D325" s="288" t="s">
        <v>1052</v>
      </c>
      <c r="E325" s="288" t="s">
        <v>887</v>
      </c>
      <c r="F325" s="289" t="s">
        <v>1068</v>
      </c>
      <c r="H325" s="219"/>
      <c r="I325" s="219"/>
      <c r="J325" s="219"/>
      <c r="K325" s="219"/>
      <c r="L325" s="222"/>
      <c r="M325" s="222"/>
      <c r="N325" s="222"/>
      <c r="O325" s="222"/>
    </row>
    <row r="326" spans="1:15" s="245" customFormat="1" ht="12.6" customHeight="1" x14ac:dyDescent="0.3">
      <c r="A326" s="246"/>
      <c r="B326" s="544">
        <v>2020</v>
      </c>
      <c r="C326" s="287" t="s">
        <v>1044</v>
      </c>
      <c r="D326" s="288" t="s">
        <v>1052</v>
      </c>
      <c r="E326" s="288" t="s">
        <v>887</v>
      </c>
      <c r="F326" s="289" t="s">
        <v>1068</v>
      </c>
      <c r="H326" s="219"/>
      <c r="I326" s="219"/>
      <c r="J326" s="219"/>
      <c r="K326" s="219"/>
      <c r="L326" s="222"/>
      <c r="M326" s="222"/>
      <c r="N326" s="222"/>
      <c r="O326" s="222"/>
    </row>
    <row r="327" spans="1:15" s="245" customFormat="1" ht="12.6" customHeight="1" x14ac:dyDescent="0.3">
      <c r="A327" s="246"/>
      <c r="B327" s="544">
        <v>2021</v>
      </c>
      <c r="C327" s="287" t="s">
        <v>1044</v>
      </c>
      <c r="D327" s="288" t="s">
        <v>1052</v>
      </c>
      <c r="E327" s="288" t="s">
        <v>887</v>
      </c>
      <c r="F327" s="289" t="s">
        <v>1038</v>
      </c>
      <c r="H327" s="219"/>
      <c r="I327" s="219"/>
      <c r="J327" s="219"/>
      <c r="K327" s="219"/>
      <c r="L327" s="222"/>
      <c r="M327" s="222"/>
      <c r="N327" s="222"/>
      <c r="O327" s="222"/>
    </row>
    <row r="328" spans="1:15" s="245" customFormat="1" ht="12.6" customHeight="1" x14ac:dyDescent="0.3">
      <c r="A328" s="247" t="s">
        <v>785</v>
      </c>
      <c r="B328" s="581">
        <v>2017</v>
      </c>
      <c r="C328" s="284" t="s">
        <v>1052</v>
      </c>
      <c r="D328" s="285" t="s">
        <v>1052</v>
      </c>
      <c r="E328" s="285" t="s">
        <v>1089</v>
      </c>
      <c r="F328" s="286" t="s">
        <v>1052</v>
      </c>
      <c r="H328" s="219"/>
      <c r="I328" s="219"/>
      <c r="J328" s="219"/>
      <c r="K328" s="219"/>
      <c r="L328" s="222"/>
      <c r="M328" s="222"/>
      <c r="N328" s="222"/>
      <c r="O328" s="222"/>
    </row>
    <row r="329" spans="1:15" s="245" customFormat="1" ht="12.6" customHeight="1" x14ac:dyDescent="0.3">
      <c r="A329" s="246"/>
      <c r="B329" s="582">
        <v>2018</v>
      </c>
      <c r="C329" s="287" t="s">
        <v>1052</v>
      </c>
      <c r="D329" s="288" t="s">
        <v>1052</v>
      </c>
      <c r="E329" s="288" t="s">
        <v>1089</v>
      </c>
      <c r="F329" s="289" t="s">
        <v>1052</v>
      </c>
      <c r="H329" s="219"/>
      <c r="I329" s="219"/>
      <c r="J329" s="219"/>
      <c r="K329" s="219"/>
      <c r="L329" s="222"/>
      <c r="M329" s="222"/>
      <c r="N329" s="222"/>
      <c r="O329" s="222"/>
    </row>
    <row r="330" spans="1:15" s="245" customFormat="1" ht="12.6" customHeight="1" x14ac:dyDescent="0.3">
      <c r="A330" s="246"/>
      <c r="B330" s="583">
        <v>2019</v>
      </c>
      <c r="C330" s="287" t="s">
        <v>1044</v>
      </c>
      <c r="D330" s="288" t="s">
        <v>1089</v>
      </c>
      <c r="E330" s="288" t="s">
        <v>887</v>
      </c>
      <c r="F330" s="289" t="s">
        <v>1068</v>
      </c>
      <c r="H330" s="219"/>
      <c r="I330" s="219"/>
      <c r="J330" s="219"/>
      <c r="K330" s="219"/>
      <c r="L330" s="222"/>
      <c r="M330" s="222"/>
      <c r="N330" s="222"/>
      <c r="O330" s="222"/>
    </row>
    <row r="331" spans="1:15" s="245" customFormat="1" ht="12.6" customHeight="1" x14ac:dyDescent="0.3">
      <c r="A331" s="246"/>
      <c r="B331" s="544">
        <v>2020</v>
      </c>
      <c r="C331" s="287" t="s">
        <v>1044</v>
      </c>
      <c r="D331" s="288" t="s">
        <v>1052</v>
      </c>
      <c r="E331" s="288" t="s">
        <v>1090</v>
      </c>
      <c r="F331" s="289" t="s">
        <v>1068</v>
      </c>
      <c r="H331" s="219"/>
      <c r="I331" s="219"/>
      <c r="J331" s="219"/>
      <c r="K331" s="219"/>
      <c r="L331" s="222"/>
      <c r="M331" s="222"/>
      <c r="N331" s="222"/>
      <c r="O331" s="222"/>
    </row>
    <row r="332" spans="1:15" s="245" customFormat="1" ht="12.6" customHeight="1" x14ac:dyDescent="0.3">
      <c r="A332" s="246"/>
      <c r="B332" s="544">
        <v>2021</v>
      </c>
      <c r="C332" s="287" t="s">
        <v>1044</v>
      </c>
      <c r="D332" s="288" t="s">
        <v>1052</v>
      </c>
      <c r="E332" s="288" t="s">
        <v>1090</v>
      </c>
      <c r="F332" s="289" t="s">
        <v>960</v>
      </c>
      <c r="H332" s="219"/>
      <c r="I332" s="219"/>
      <c r="J332" s="219"/>
      <c r="K332" s="219"/>
      <c r="L332" s="222"/>
      <c r="M332" s="222"/>
      <c r="N332" s="222"/>
      <c r="O332" s="222"/>
    </row>
    <row r="333" spans="1:15" s="245" customFormat="1" ht="12.6" customHeight="1" x14ac:dyDescent="0.3">
      <c r="A333" s="247" t="s">
        <v>786</v>
      </c>
      <c r="B333" s="581">
        <v>2017</v>
      </c>
      <c r="C333" s="284" t="s">
        <v>1052</v>
      </c>
      <c r="D333" s="285" t="s">
        <v>1052</v>
      </c>
      <c r="E333" s="285" t="s">
        <v>1089</v>
      </c>
      <c r="F333" s="286" t="s">
        <v>1089</v>
      </c>
      <c r="H333" s="219"/>
      <c r="I333" s="219"/>
      <c r="J333" s="219"/>
      <c r="K333" s="219"/>
      <c r="L333" s="222"/>
      <c r="M333" s="222"/>
      <c r="N333" s="222"/>
      <c r="O333" s="222"/>
    </row>
    <row r="334" spans="1:15" s="245" customFormat="1" ht="12.6" customHeight="1" x14ac:dyDescent="0.3">
      <c r="A334" s="246"/>
      <c r="B334" s="582">
        <v>2018</v>
      </c>
      <c r="C334" s="287" t="s">
        <v>1052</v>
      </c>
      <c r="D334" s="288" t="s">
        <v>1052</v>
      </c>
      <c r="E334" s="288" t="s">
        <v>1089</v>
      </c>
      <c r="F334" s="289" t="s">
        <v>1089</v>
      </c>
      <c r="H334" s="219"/>
      <c r="I334" s="219"/>
      <c r="J334" s="219"/>
      <c r="K334" s="219"/>
      <c r="L334" s="222"/>
      <c r="M334" s="222"/>
      <c r="N334" s="222"/>
      <c r="O334" s="222"/>
    </row>
    <row r="335" spans="1:15" s="245" customFormat="1" ht="12.6" customHeight="1" x14ac:dyDescent="0.3">
      <c r="A335" s="246"/>
      <c r="B335" s="583">
        <v>2019</v>
      </c>
      <c r="C335" s="287" t="s">
        <v>887</v>
      </c>
      <c r="D335" s="288" t="s">
        <v>1052</v>
      </c>
      <c r="E335" s="288" t="s">
        <v>887</v>
      </c>
      <c r="F335" s="289" t="s">
        <v>851</v>
      </c>
      <c r="H335" s="219"/>
      <c r="I335" s="219"/>
      <c r="J335" s="219"/>
      <c r="K335" s="219"/>
      <c r="L335" s="222"/>
      <c r="M335" s="222"/>
      <c r="N335" s="222"/>
      <c r="O335" s="222"/>
    </row>
    <row r="336" spans="1:15" s="245" customFormat="1" ht="12.6" customHeight="1" x14ac:dyDescent="0.3">
      <c r="A336" s="246"/>
      <c r="B336" s="544">
        <v>2020</v>
      </c>
      <c r="C336" s="287" t="s">
        <v>887</v>
      </c>
      <c r="D336" s="288" t="s">
        <v>1052</v>
      </c>
      <c r="E336" s="288" t="s">
        <v>887</v>
      </c>
      <c r="F336" s="289" t="s">
        <v>851</v>
      </c>
      <c r="H336" s="219"/>
      <c r="I336" s="219"/>
      <c r="J336" s="219"/>
      <c r="K336" s="219"/>
      <c r="L336" s="222"/>
      <c r="M336" s="222"/>
      <c r="N336" s="222"/>
      <c r="O336" s="222"/>
    </row>
    <row r="337" spans="1:15" s="245" customFormat="1" ht="12.6" customHeight="1" x14ac:dyDescent="0.3">
      <c r="A337" s="246"/>
      <c r="B337" s="544">
        <v>2021</v>
      </c>
      <c r="C337" s="287" t="s">
        <v>887</v>
      </c>
      <c r="D337" s="288" t="s">
        <v>1052</v>
      </c>
      <c r="E337" s="288" t="s">
        <v>887</v>
      </c>
      <c r="F337" s="289" t="s">
        <v>855</v>
      </c>
      <c r="H337" s="219"/>
      <c r="I337" s="219"/>
      <c r="J337" s="219"/>
      <c r="K337" s="219"/>
      <c r="L337" s="222"/>
      <c r="M337" s="222"/>
      <c r="N337" s="222"/>
      <c r="O337" s="222"/>
    </row>
    <row r="338" spans="1:15" s="245" customFormat="1" ht="12.6" customHeight="1" x14ac:dyDescent="0.3">
      <c r="A338" s="247" t="s">
        <v>787</v>
      </c>
      <c r="B338" s="581">
        <v>2017</v>
      </c>
      <c r="C338" s="284" t="s">
        <v>1052</v>
      </c>
      <c r="D338" s="285" t="s">
        <v>1052</v>
      </c>
      <c r="E338" s="285" t="s">
        <v>1052</v>
      </c>
      <c r="F338" s="286" t="s">
        <v>1052</v>
      </c>
      <c r="H338" s="219"/>
      <c r="I338" s="219"/>
      <c r="J338" s="219"/>
      <c r="K338" s="219"/>
      <c r="L338" s="222"/>
      <c r="M338" s="222"/>
      <c r="N338" s="222"/>
      <c r="O338" s="222"/>
    </row>
    <row r="339" spans="1:15" s="245" customFormat="1" ht="12.6" customHeight="1" x14ac:dyDescent="0.3">
      <c r="A339" s="246"/>
      <c r="B339" s="582">
        <v>2018</v>
      </c>
      <c r="C339" s="287" t="s">
        <v>1052</v>
      </c>
      <c r="D339" s="288" t="s">
        <v>1052</v>
      </c>
      <c r="E339" s="288" t="s">
        <v>1052</v>
      </c>
      <c r="F339" s="289" t="s">
        <v>1089</v>
      </c>
      <c r="H339" s="219"/>
      <c r="I339" s="219"/>
      <c r="J339" s="219"/>
      <c r="K339" s="219"/>
      <c r="L339" s="222"/>
      <c r="M339" s="222"/>
      <c r="N339" s="222"/>
      <c r="O339" s="222"/>
    </row>
    <row r="340" spans="1:15" s="245" customFormat="1" ht="12.6" customHeight="1" x14ac:dyDescent="0.3">
      <c r="A340" s="246"/>
      <c r="B340" s="583">
        <v>2019</v>
      </c>
      <c r="C340" s="287" t="s">
        <v>1090</v>
      </c>
      <c r="D340" s="288" t="s">
        <v>1052</v>
      </c>
      <c r="E340" s="288" t="s">
        <v>834</v>
      </c>
      <c r="F340" s="289" t="s">
        <v>865</v>
      </c>
      <c r="H340" s="219"/>
      <c r="I340" s="219"/>
      <c r="J340" s="219"/>
      <c r="K340" s="219"/>
      <c r="L340" s="222"/>
      <c r="M340" s="222"/>
      <c r="N340" s="222"/>
      <c r="O340" s="222"/>
    </row>
    <row r="341" spans="1:15" s="245" customFormat="1" ht="12.6" customHeight="1" x14ac:dyDescent="0.3">
      <c r="A341" s="246"/>
      <c r="B341" s="544">
        <v>2020</v>
      </c>
      <c r="C341" s="287" t="s">
        <v>1090</v>
      </c>
      <c r="D341" s="288" t="s">
        <v>1052</v>
      </c>
      <c r="E341" s="288" t="s">
        <v>832</v>
      </c>
      <c r="F341" s="289" t="s">
        <v>1015</v>
      </c>
      <c r="H341" s="219"/>
      <c r="I341" s="219"/>
      <c r="J341" s="219"/>
      <c r="K341" s="219"/>
      <c r="L341" s="222"/>
      <c r="M341" s="222"/>
      <c r="N341" s="222"/>
      <c r="O341" s="222"/>
    </row>
    <row r="342" spans="1:15" s="245" customFormat="1" ht="12.6" customHeight="1" x14ac:dyDescent="0.3">
      <c r="A342" s="246"/>
      <c r="B342" s="544">
        <v>2021</v>
      </c>
      <c r="C342" s="287" t="s">
        <v>1090</v>
      </c>
      <c r="D342" s="288" t="s">
        <v>1052</v>
      </c>
      <c r="E342" s="288" t="s">
        <v>887</v>
      </c>
      <c r="F342" s="289" t="s">
        <v>953</v>
      </c>
      <c r="H342" s="219"/>
      <c r="I342" s="219"/>
      <c r="J342" s="219"/>
      <c r="K342" s="219"/>
      <c r="L342" s="222"/>
      <c r="M342" s="222"/>
      <c r="N342" s="222"/>
      <c r="O342" s="222"/>
    </row>
    <row r="343" spans="1:15" s="245" customFormat="1" ht="12.6" customHeight="1" x14ac:dyDescent="0.3">
      <c r="A343" s="247" t="s">
        <v>788</v>
      </c>
      <c r="B343" s="581">
        <v>2017</v>
      </c>
      <c r="C343" s="284" t="s">
        <v>1052</v>
      </c>
      <c r="D343" s="285" t="s">
        <v>1052</v>
      </c>
      <c r="E343" s="285" t="s">
        <v>1052</v>
      </c>
      <c r="F343" s="286" t="s">
        <v>1089</v>
      </c>
      <c r="H343" s="219"/>
      <c r="I343" s="219"/>
      <c r="J343" s="219"/>
      <c r="K343" s="219"/>
      <c r="L343" s="222"/>
      <c r="M343" s="222"/>
      <c r="N343" s="222"/>
      <c r="O343" s="222"/>
    </row>
    <row r="344" spans="1:15" s="245" customFormat="1" ht="12.6" customHeight="1" x14ac:dyDescent="0.3">
      <c r="A344" s="246"/>
      <c r="B344" s="582">
        <v>2018</v>
      </c>
      <c r="C344" s="287" t="s">
        <v>1052</v>
      </c>
      <c r="D344" s="288" t="s">
        <v>1052</v>
      </c>
      <c r="E344" s="288" t="s">
        <v>1052</v>
      </c>
      <c r="F344" s="289" t="s">
        <v>1052</v>
      </c>
      <c r="H344" s="219"/>
      <c r="I344" s="219"/>
      <c r="J344" s="219"/>
      <c r="K344" s="219"/>
      <c r="L344" s="222"/>
      <c r="M344" s="222"/>
      <c r="N344" s="222"/>
      <c r="O344" s="222"/>
    </row>
    <row r="345" spans="1:15" s="245" customFormat="1" ht="12.6" customHeight="1" x14ac:dyDescent="0.3">
      <c r="A345" s="246"/>
      <c r="B345" s="583">
        <v>2019</v>
      </c>
      <c r="C345" s="287" t="s">
        <v>1090</v>
      </c>
      <c r="D345" s="288" t="s">
        <v>1052</v>
      </c>
      <c r="E345" s="288" t="s">
        <v>887</v>
      </c>
      <c r="F345" s="289" t="s">
        <v>932</v>
      </c>
      <c r="H345" s="219"/>
      <c r="I345" s="219"/>
      <c r="J345" s="219"/>
      <c r="K345" s="219"/>
      <c r="L345" s="222"/>
      <c r="M345" s="222"/>
      <c r="N345" s="222"/>
      <c r="O345" s="222"/>
    </row>
    <row r="346" spans="1:15" s="245" customFormat="1" ht="12.6" customHeight="1" x14ac:dyDescent="0.3">
      <c r="A346" s="246"/>
      <c r="B346" s="544">
        <v>2020</v>
      </c>
      <c r="C346" s="287" t="s">
        <v>1090</v>
      </c>
      <c r="D346" s="288" t="s">
        <v>1052</v>
      </c>
      <c r="E346" s="288" t="s">
        <v>1090</v>
      </c>
      <c r="F346" s="289" t="s">
        <v>932</v>
      </c>
      <c r="H346" s="219"/>
      <c r="I346" s="219"/>
      <c r="J346" s="219"/>
      <c r="K346" s="219"/>
      <c r="L346" s="222"/>
      <c r="M346" s="222"/>
      <c r="N346" s="222"/>
      <c r="O346" s="222"/>
    </row>
    <row r="347" spans="1:15" s="245" customFormat="1" ht="12.6" customHeight="1" x14ac:dyDescent="0.3">
      <c r="A347" s="246"/>
      <c r="B347" s="544">
        <v>2021</v>
      </c>
      <c r="C347" s="287" t="s">
        <v>1090</v>
      </c>
      <c r="D347" s="288" t="s">
        <v>1052</v>
      </c>
      <c r="E347" s="288" t="s">
        <v>1044</v>
      </c>
      <c r="F347" s="289" t="s">
        <v>1068</v>
      </c>
      <c r="H347" s="219"/>
      <c r="I347" s="219"/>
      <c r="J347" s="219"/>
      <c r="K347" s="219"/>
      <c r="L347" s="222"/>
      <c r="M347" s="222"/>
      <c r="N347" s="222"/>
      <c r="O347" s="222"/>
    </row>
    <row r="348" spans="1:15" s="245" customFormat="1" ht="12.6" customHeight="1" x14ac:dyDescent="0.3">
      <c r="A348" s="247" t="s">
        <v>789</v>
      </c>
      <c r="B348" s="581">
        <v>2017</v>
      </c>
      <c r="C348" s="284" t="s">
        <v>1052</v>
      </c>
      <c r="D348" s="285" t="s">
        <v>1052</v>
      </c>
      <c r="E348" s="285" t="s">
        <v>1089</v>
      </c>
      <c r="F348" s="286" t="s">
        <v>1089</v>
      </c>
      <c r="H348" s="219"/>
      <c r="I348" s="219"/>
      <c r="J348" s="219"/>
      <c r="K348" s="219"/>
      <c r="L348" s="222"/>
      <c r="M348" s="222"/>
      <c r="N348" s="222"/>
      <c r="O348" s="222"/>
    </row>
    <row r="349" spans="1:15" s="245" customFormat="1" ht="12.6" customHeight="1" x14ac:dyDescent="0.3">
      <c r="A349" s="246"/>
      <c r="B349" s="582">
        <v>2018</v>
      </c>
      <c r="C349" s="287" t="s">
        <v>1052</v>
      </c>
      <c r="D349" s="288" t="s">
        <v>1052</v>
      </c>
      <c r="E349" s="288" t="s">
        <v>1089</v>
      </c>
      <c r="F349" s="289" t="s">
        <v>1089</v>
      </c>
      <c r="H349" s="219"/>
      <c r="I349" s="219"/>
      <c r="J349" s="219"/>
      <c r="K349" s="219"/>
      <c r="L349" s="222"/>
      <c r="M349" s="222"/>
      <c r="N349" s="222"/>
      <c r="O349" s="222"/>
    </row>
    <row r="350" spans="1:15" s="245" customFormat="1" ht="12.6" customHeight="1" x14ac:dyDescent="0.3">
      <c r="A350" s="246"/>
      <c r="B350" s="583">
        <v>2019</v>
      </c>
      <c r="C350" s="287" t="s">
        <v>1070</v>
      </c>
      <c r="D350" s="288" t="s">
        <v>1052</v>
      </c>
      <c r="E350" s="288" t="s">
        <v>887</v>
      </c>
      <c r="F350" s="289" t="s">
        <v>933</v>
      </c>
      <c r="H350" s="219"/>
      <c r="I350" s="219"/>
      <c r="J350" s="219"/>
      <c r="K350" s="219"/>
      <c r="L350" s="222"/>
      <c r="M350" s="222"/>
      <c r="N350" s="222"/>
      <c r="O350" s="222"/>
    </row>
    <row r="351" spans="1:15" s="245" customFormat="1" ht="12.6" customHeight="1" x14ac:dyDescent="0.3">
      <c r="A351" s="246"/>
      <c r="B351" s="544">
        <v>2020</v>
      </c>
      <c r="C351" s="287" t="s">
        <v>1044</v>
      </c>
      <c r="D351" s="288" t="s">
        <v>1052</v>
      </c>
      <c r="E351" s="288" t="s">
        <v>1090</v>
      </c>
      <c r="F351" s="289" t="s">
        <v>933</v>
      </c>
      <c r="H351" s="219"/>
      <c r="I351" s="219"/>
      <c r="J351" s="219"/>
      <c r="K351" s="219"/>
      <c r="L351" s="222"/>
      <c r="M351" s="222"/>
      <c r="N351" s="222"/>
      <c r="O351" s="222"/>
    </row>
    <row r="352" spans="1:15" s="245" customFormat="1" ht="12.6" customHeight="1" x14ac:dyDescent="0.3">
      <c r="A352" s="246"/>
      <c r="B352" s="544">
        <v>2021</v>
      </c>
      <c r="C352" s="287" t="s">
        <v>1070</v>
      </c>
      <c r="D352" s="288" t="s">
        <v>1052</v>
      </c>
      <c r="E352" s="288" t="s">
        <v>1090</v>
      </c>
      <c r="F352" s="289" t="s">
        <v>935</v>
      </c>
      <c r="H352" s="219"/>
      <c r="I352" s="219"/>
      <c r="J352" s="219"/>
      <c r="K352" s="219"/>
      <c r="L352" s="222"/>
      <c r="M352" s="222"/>
      <c r="N352" s="222"/>
      <c r="O352" s="222"/>
    </row>
    <row r="353" spans="1:15" s="245" customFormat="1" ht="12.6" customHeight="1" x14ac:dyDescent="0.3">
      <c r="A353" s="247" t="s">
        <v>790</v>
      </c>
      <c r="B353" s="581">
        <v>2017</v>
      </c>
      <c r="C353" s="284" t="s">
        <v>1052</v>
      </c>
      <c r="D353" s="285" t="s">
        <v>1052</v>
      </c>
      <c r="E353" s="285" t="s">
        <v>1070</v>
      </c>
      <c r="F353" s="286" t="s">
        <v>887</v>
      </c>
      <c r="H353" s="219"/>
      <c r="I353" s="219"/>
      <c r="J353" s="219"/>
      <c r="K353" s="219"/>
      <c r="L353" s="222"/>
      <c r="M353" s="222"/>
      <c r="N353" s="222"/>
      <c r="O353" s="222"/>
    </row>
    <row r="354" spans="1:15" s="245" customFormat="1" ht="12.6" customHeight="1" x14ac:dyDescent="0.3">
      <c r="A354" s="246"/>
      <c r="B354" s="582">
        <v>2018</v>
      </c>
      <c r="C354" s="287" t="s">
        <v>1052</v>
      </c>
      <c r="D354" s="288" t="s">
        <v>1052</v>
      </c>
      <c r="E354" s="288" t="s">
        <v>1070</v>
      </c>
      <c r="F354" s="289" t="s">
        <v>887</v>
      </c>
      <c r="H354" s="219"/>
      <c r="I354" s="219"/>
      <c r="J354" s="219"/>
      <c r="K354" s="219"/>
      <c r="L354" s="222"/>
      <c r="M354" s="222"/>
      <c r="N354" s="222"/>
      <c r="O354" s="222"/>
    </row>
    <row r="355" spans="1:15" s="245" customFormat="1" ht="12.6" customHeight="1" x14ac:dyDescent="0.3">
      <c r="A355" s="246"/>
      <c r="B355" s="583">
        <v>2019</v>
      </c>
      <c r="C355" s="287" t="s">
        <v>887</v>
      </c>
      <c r="D355" s="288" t="s">
        <v>1052</v>
      </c>
      <c r="E355" s="288" t="s">
        <v>837</v>
      </c>
      <c r="F355" s="289" t="s">
        <v>966</v>
      </c>
      <c r="H355" s="219"/>
      <c r="I355" s="219"/>
      <c r="J355" s="219"/>
      <c r="K355" s="219"/>
      <c r="L355" s="222"/>
      <c r="M355" s="222"/>
      <c r="N355" s="222"/>
      <c r="O355" s="222"/>
    </row>
    <row r="356" spans="1:15" s="245" customFormat="1" ht="12.6" customHeight="1" x14ac:dyDescent="0.3">
      <c r="A356" s="246"/>
      <c r="B356" s="544">
        <v>2020</v>
      </c>
      <c r="C356" s="287" t="s">
        <v>887</v>
      </c>
      <c r="D356" s="288" t="s">
        <v>1052</v>
      </c>
      <c r="E356" s="288" t="s">
        <v>834</v>
      </c>
      <c r="F356" s="289" t="s">
        <v>966</v>
      </c>
      <c r="H356" s="219"/>
      <c r="I356" s="219"/>
      <c r="J356" s="219"/>
      <c r="K356" s="219"/>
      <c r="L356" s="222"/>
      <c r="M356" s="222"/>
      <c r="N356" s="222"/>
      <c r="O356" s="222"/>
    </row>
    <row r="357" spans="1:15" s="245" customFormat="1" ht="12.6" customHeight="1" x14ac:dyDescent="0.3">
      <c r="A357" s="246"/>
      <c r="B357" s="544">
        <v>2021</v>
      </c>
      <c r="C357" s="287" t="s">
        <v>887</v>
      </c>
      <c r="D357" s="288" t="s">
        <v>1052</v>
      </c>
      <c r="E357" s="288" t="s">
        <v>834</v>
      </c>
      <c r="F357" s="289" t="s">
        <v>844</v>
      </c>
      <c r="H357" s="219"/>
      <c r="I357" s="219"/>
      <c r="J357" s="219"/>
      <c r="K357" s="219"/>
      <c r="L357" s="222"/>
      <c r="M357" s="222"/>
      <c r="N357" s="222"/>
      <c r="O357" s="222"/>
    </row>
    <row r="358" spans="1:15" s="245" customFormat="1" ht="12.6" customHeight="1" x14ac:dyDescent="0.3">
      <c r="A358" s="247" t="s">
        <v>791</v>
      </c>
      <c r="B358" s="581">
        <v>2017</v>
      </c>
      <c r="C358" s="284" t="s">
        <v>1052</v>
      </c>
      <c r="D358" s="285" t="s">
        <v>1052</v>
      </c>
      <c r="E358" s="285" t="s">
        <v>1052</v>
      </c>
      <c r="F358" s="286" t="s">
        <v>1052</v>
      </c>
      <c r="H358" s="219"/>
      <c r="I358" s="219"/>
      <c r="J358" s="219"/>
      <c r="K358" s="219"/>
      <c r="L358" s="222"/>
      <c r="M358" s="222"/>
      <c r="N358" s="222"/>
      <c r="O358" s="222"/>
    </row>
    <row r="359" spans="1:15" s="245" customFormat="1" ht="12.6" customHeight="1" x14ac:dyDescent="0.3">
      <c r="A359" s="246"/>
      <c r="B359" s="582">
        <v>2018</v>
      </c>
      <c r="C359" s="287" t="s">
        <v>1052</v>
      </c>
      <c r="D359" s="288" t="s">
        <v>1052</v>
      </c>
      <c r="E359" s="288" t="s">
        <v>1052</v>
      </c>
      <c r="F359" s="289" t="s">
        <v>1052</v>
      </c>
      <c r="H359" s="219"/>
      <c r="I359" s="219"/>
      <c r="J359" s="219"/>
      <c r="K359" s="219"/>
      <c r="L359" s="222"/>
      <c r="M359" s="222"/>
      <c r="N359" s="222"/>
      <c r="O359" s="222"/>
    </row>
    <row r="360" spans="1:15" s="245" customFormat="1" ht="12.6" customHeight="1" x14ac:dyDescent="0.3">
      <c r="A360" s="246"/>
      <c r="B360" s="583">
        <v>2019</v>
      </c>
      <c r="C360" s="287" t="s">
        <v>1090</v>
      </c>
      <c r="D360" s="288" t="s">
        <v>1052</v>
      </c>
      <c r="E360" s="288" t="s">
        <v>1090</v>
      </c>
      <c r="F360" s="289" t="s">
        <v>914</v>
      </c>
      <c r="H360" s="219"/>
      <c r="I360" s="219"/>
      <c r="J360" s="219"/>
      <c r="K360" s="219"/>
      <c r="L360" s="222"/>
      <c r="M360" s="222"/>
      <c r="N360" s="222"/>
      <c r="O360" s="222"/>
    </row>
    <row r="361" spans="1:15" s="245" customFormat="1" ht="12.6" customHeight="1" x14ac:dyDescent="0.3">
      <c r="A361" s="246"/>
      <c r="B361" s="544">
        <v>2020</v>
      </c>
      <c r="C361" s="287" t="s">
        <v>1090</v>
      </c>
      <c r="D361" s="288" t="s">
        <v>1052</v>
      </c>
      <c r="E361" s="288" t="s">
        <v>1044</v>
      </c>
      <c r="F361" s="289" t="s">
        <v>914</v>
      </c>
      <c r="H361" s="219"/>
      <c r="I361" s="219"/>
      <c r="J361" s="219"/>
      <c r="K361" s="219"/>
      <c r="L361" s="222"/>
      <c r="M361" s="222"/>
      <c r="N361" s="222"/>
      <c r="O361" s="222"/>
    </row>
    <row r="362" spans="1:15" s="245" customFormat="1" ht="12.6" customHeight="1" x14ac:dyDescent="0.3">
      <c r="A362" s="246"/>
      <c r="B362" s="544">
        <v>2021</v>
      </c>
      <c r="C362" s="287" t="s">
        <v>887</v>
      </c>
      <c r="D362" s="288" t="s">
        <v>1052</v>
      </c>
      <c r="E362" s="288" t="s">
        <v>1090</v>
      </c>
      <c r="F362" s="289" t="s">
        <v>910</v>
      </c>
      <c r="H362" s="219"/>
      <c r="I362" s="219"/>
      <c r="J362" s="219"/>
      <c r="K362" s="219"/>
      <c r="L362" s="222"/>
      <c r="M362" s="222"/>
      <c r="N362" s="222"/>
      <c r="O362" s="222"/>
    </row>
    <row r="363" spans="1:15" s="245" customFormat="1" ht="12.6" customHeight="1" x14ac:dyDescent="0.3">
      <c r="A363" s="247" t="s">
        <v>792</v>
      </c>
      <c r="B363" s="581">
        <v>2017</v>
      </c>
      <c r="C363" s="284" t="s">
        <v>1052</v>
      </c>
      <c r="D363" s="285" t="s">
        <v>1052</v>
      </c>
      <c r="E363" s="285" t="s">
        <v>1052</v>
      </c>
      <c r="F363" s="286" t="s">
        <v>1089</v>
      </c>
      <c r="H363" s="219"/>
      <c r="I363" s="219"/>
      <c r="J363" s="219"/>
      <c r="K363" s="219"/>
      <c r="L363" s="222"/>
      <c r="M363" s="222"/>
      <c r="N363" s="222"/>
      <c r="O363" s="222"/>
    </row>
    <row r="364" spans="1:15" s="245" customFormat="1" ht="12.6" customHeight="1" x14ac:dyDescent="0.3">
      <c r="A364" s="246"/>
      <c r="B364" s="582">
        <v>2018</v>
      </c>
      <c r="C364" s="287" t="s">
        <v>1052</v>
      </c>
      <c r="D364" s="288" t="s">
        <v>1052</v>
      </c>
      <c r="E364" s="288" t="s">
        <v>1052</v>
      </c>
      <c r="F364" s="289" t="s">
        <v>1089</v>
      </c>
      <c r="H364" s="219"/>
      <c r="I364" s="219"/>
      <c r="J364" s="219"/>
      <c r="K364" s="219"/>
      <c r="L364" s="222"/>
      <c r="M364" s="222"/>
      <c r="N364" s="222"/>
      <c r="O364" s="222"/>
    </row>
    <row r="365" spans="1:15" s="245" customFormat="1" ht="12.6" customHeight="1" x14ac:dyDescent="0.3">
      <c r="A365" s="246"/>
      <c r="B365" s="583">
        <v>2019</v>
      </c>
      <c r="C365" s="287" t="s">
        <v>1090</v>
      </c>
      <c r="D365" s="288" t="s">
        <v>1052</v>
      </c>
      <c r="E365" s="288" t="s">
        <v>1090</v>
      </c>
      <c r="F365" s="289" t="s">
        <v>962</v>
      </c>
      <c r="H365" s="219"/>
      <c r="I365" s="219"/>
      <c r="J365" s="219"/>
      <c r="K365" s="219"/>
      <c r="L365" s="222"/>
      <c r="M365" s="222"/>
      <c r="N365" s="222"/>
      <c r="O365" s="222"/>
    </row>
    <row r="366" spans="1:15" s="245" customFormat="1" ht="12.6" customHeight="1" x14ac:dyDescent="0.3">
      <c r="A366" s="246"/>
      <c r="B366" s="544">
        <v>2020</v>
      </c>
      <c r="C366" s="287" t="s">
        <v>1090</v>
      </c>
      <c r="D366" s="288" t="s">
        <v>1052</v>
      </c>
      <c r="E366" s="288" t="s">
        <v>1044</v>
      </c>
      <c r="F366" s="289" t="s">
        <v>962</v>
      </c>
      <c r="H366" s="219"/>
      <c r="I366" s="219"/>
      <c r="J366" s="219"/>
      <c r="K366" s="219"/>
      <c r="L366" s="222"/>
      <c r="M366" s="222"/>
      <c r="N366" s="222"/>
      <c r="O366" s="222"/>
    </row>
    <row r="367" spans="1:15" s="245" customFormat="1" ht="12.6" customHeight="1" x14ac:dyDescent="0.3">
      <c r="A367" s="246"/>
      <c r="B367" s="544">
        <v>2021</v>
      </c>
      <c r="C367" s="287" t="s">
        <v>1090</v>
      </c>
      <c r="D367" s="288" t="s">
        <v>1052</v>
      </c>
      <c r="E367" s="288" t="s">
        <v>1044</v>
      </c>
      <c r="F367" s="289" t="s">
        <v>865</v>
      </c>
      <c r="H367" s="219"/>
      <c r="I367" s="219"/>
      <c r="J367" s="219"/>
      <c r="K367" s="219"/>
      <c r="L367" s="222"/>
      <c r="M367" s="222"/>
      <c r="N367" s="222"/>
      <c r="O367" s="222"/>
    </row>
    <row r="368" spans="1:15" s="245" customFormat="1" ht="12.6" customHeight="1" x14ac:dyDescent="0.3">
      <c r="A368" s="247" t="s">
        <v>793</v>
      </c>
      <c r="B368" s="581">
        <v>2017</v>
      </c>
      <c r="C368" s="284" t="s">
        <v>1052</v>
      </c>
      <c r="D368" s="285" t="s">
        <v>1052</v>
      </c>
      <c r="E368" s="285" t="s">
        <v>1052</v>
      </c>
      <c r="F368" s="286" t="s">
        <v>1052</v>
      </c>
      <c r="H368" s="219"/>
      <c r="I368" s="219"/>
      <c r="J368" s="219"/>
      <c r="K368" s="219"/>
      <c r="L368" s="222"/>
      <c r="M368" s="222"/>
      <c r="N368" s="222"/>
      <c r="O368" s="222"/>
    </row>
    <row r="369" spans="1:15" s="245" customFormat="1" ht="12.6" customHeight="1" x14ac:dyDescent="0.3">
      <c r="A369" s="246"/>
      <c r="B369" s="582">
        <v>2018</v>
      </c>
      <c r="C369" s="287" t="s">
        <v>1052</v>
      </c>
      <c r="D369" s="288" t="s">
        <v>1052</v>
      </c>
      <c r="E369" s="288" t="s">
        <v>1052</v>
      </c>
      <c r="F369" s="289" t="s">
        <v>1052</v>
      </c>
      <c r="H369" s="219"/>
      <c r="I369" s="219"/>
      <c r="J369" s="219"/>
      <c r="K369" s="219"/>
      <c r="L369" s="222"/>
      <c r="M369" s="222"/>
      <c r="N369" s="222"/>
      <c r="O369" s="222"/>
    </row>
    <row r="370" spans="1:15" s="245" customFormat="1" ht="12.6" customHeight="1" x14ac:dyDescent="0.3">
      <c r="A370" s="246"/>
      <c r="B370" s="583">
        <v>2019</v>
      </c>
      <c r="C370" s="287" t="s">
        <v>887</v>
      </c>
      <c r="D370" s="288" t="s">
        <v>1052</v>
      </c>
      <c r="E370" s="288" t="s">
        <v>887</v>
      </c>
      <c r="F370" s="289" t="s">
        <v>914</v>
      </c>
      <c r="H370" s="219"/>
      <c r="I370" s="219"/>
      <c r="J370" s="219"/>
      <c r="K370" s="219"/>
      <c r="L370" s="222"/>
      <c r="M370" s="222"/>
      <c r="N370" s="222"/>
      <c r="O370" s="222"/>
    </row>
    <row r="371" spans="1:15" s="245" customFormat="1" ht="12.6" customHeight="1" x14ac:dyDescent="0.3">
      <c r="A371" s="246"/>
      <c r="B371" s="544">
        <v>2020</v>
      </c>
      <c r="C371" s="287" t="s">
        <v>887</v>
      </c>
      <c r="D371" s="288" t="s">
        <v>1052</v>
      </c>
      <c r="E371" s="288" t="s">
        <v>1090</v>
      </c>
      <c r="F371" s="289" t="s">
        <v>914</v>
      </c>
      <c r="H371" s="219"/>
      <c r="I371" s="219"/>
      <c r="J371" s="219"/>
      <c r="K371" s="219"/>
      <c r="L371" s="222"/>
      <c r="M371" s="222"/>
      <c r="N371" s="222"/>
      <c r="O371" s="222"/>
    </row>
    <row r="372" spans="1:15" s="245" customFormat="1" ht="12.6" customHeight="1" x14ac:dyDescent="0.3">
      <c r="A372" s="246"/>
      <c r="B372" s="544">
        <v>2021</v>
      </c>
      <c r="C372" s="287" t="s">
        <v>887</v>
      </c>
      <c r="D372" s="288" t="s">
        <v>1052</v>
      </c>
      <c r="E372" s="288" t="s">
        <v>1090</v>
      </c>
      <c r="F372" s="289" t="s">
        <v>910</v>
      </c>
      <c r="H372" s="219"/>
      <c r="I372" s="219"/>
      <c r="J372" s="219"/>
      <c r="K372" s="219"/>
      <c r="L372" s="222"/>
      <c r="M372" s="222"/>
      <c r="N372" s="222"/>
      <c r="O372" s="222"/>
    </row>
    <row r="373" spans="1:15" s="245" customFormat="1" ht="12.6" customHeight="1" x14ac:dyDescent="0.3">
      <c r="A373" s="247" t="s">
        <v>794</v>
      </c>
      <c r="B373" s="581">
        <v>2017</v>
      </c>
      <c r="C373" s="284" t="s">
        <v>1052</v>
      </c>
      <c r="D373" s="285" t="s">
        <v>1052</v>
      </c>
      <c r="E373" s="285" t="s">
        <v>1052</v>
      </c>
      <c r="F373" s="286" t="s">
        <v>1052</v>
      </c>
      <c r="H373" s="219"/>
      <c r="I373" s="219"/>
      <c r="J373" s="219"/>
      <c r="K373" s="219"/>
      <c r="L373" s="222"/>
      <c r="M373" s="222"/>
      <c r="N373" s="222"/>
      <c r="O373" s="222"/>
    </row>
    <row r="374" spans="1:15" s="245" customFormat="1" ht="12.6" customHeight="1" x14ac:dyDescent="0.3">
      <c r="A374" s="246"/>
      <c r="B374" s="582">
        <v>2018</v>
      </c>
      <c r="C374" s="287" t="s">
        <v>1052</v>
      </c>
      <c r="D374" s="288" t="s">
        <v>1052</v>
      </c>
      <c r="E374" s="288" t="s">
        <v>1052</v>
      </c>
      <c r="F374" s="289" t="s">
        <v>1052</v>
      </c>
      <c r="H374" s="219"/>
      <c r="I374" s="219"/>
      <c r="J374" s="219"/>
      <c r="K374" s="219"/>
      <c r="L374" s="222"/>
      <c r="M374" s="222"/>
      <c r="N374" s="222"/>
      <c r="O374" s="222"/>
    </row>
    <row r="375" spans="1:15" s="245" customFormat="1" ht="12.6" customHeight="1" x14ac:dyDescent="0.3">
      <c r="A375" s="246"/>
      <c r="B375" s="583">
        <v>2019</v>
      </c>
      <c r="C375" s="287" t="s">
        <v>1044</v>
      </c>
      <c r="D375" s="288" t="s">
        <v>1052</v>
      </c>
      <c r="E375" s="288" t="s">
        <v>887</v>
      </c>
      <c r="F375" s="289" t="s">
        <v>869</v>
      </c>
      <c r="H375" s="219"/>
      <c r="I375" s="219"/>
      <c r="J375" s="219"/>
      <c r="K375" s="219"/>
      <c r="L375" s="222"/>
      <c r="M375" s="222"/>
      <c r="N375" s="222"/>
      <c r="O375" s="222"/>
    </row>
    <row r="376" spans="1:15" s="245" customFormat="1" ht="12.6" customHeight="1" x14ac:dyDescent="0.3">
      <c r="A376" s="246"/>
      <c r="B376" s="544">
        <v>2020</v>
      </c>
      <c r="C376" s="287" t="s">
        <v>1044</v>
      </c>
      <c r="D376" s="288" t="s">
        <v>1052</v>
      </c>
      <c r="E376" s="288" t="s">
        <v>887</v>
      </c>
      <c r="F376" s="289" t="s">
        <v>884</v>
      </c>
      <c r="H376" s="219"/>
      <c r="I376" s="219"/>
      <c r="J376" s="219"/>
      <c r="K376" s="219"/>
      <c r="L376" s="222"/>
      <c r="M376" s="222"/>
      <c r="N376" s="222"/>
      <c r="O376" s="222"/>
    </row>
    <row r="377" spans="1:15" s="245" customFormat="1" ht="12.6" customHeight="1" x14ac:dyDescent="0.3">
      <c r="A377" s="246"/>
      <c r="B377" s="544">
        <v>2021</v>
      </c>
      <c r="C377" s="287" t="s">
        <v>1044</v>
      </c>
      <c r="D377" s="288" t="s">
        <v>1052</v>
      </c>
      <c r="E377" s="288" t="s">
        <v>1090</v>
      </c>
      <c r="F377" s="289" t="s">
        <v>956</v>
      </c>
      <c r="H377" s="219"/>
      <c r="I377" s="219"/>
      <c r="J377" s="219"/>
      <c r="K377" s="219"/>
      <c r="L377" s="222"/>
      <c r="M377" s="222"/>
      <c r="N377" s="222"/>
      <c r="O377" s="222"/>
    </row>
    <row r="378" spans="1:15" s="245" customFormat="1" ht="12.6" customHeight="1" x14ac:dyDescent="0.3">
      <c r="A378" s="247" t="s">
        <v>795</v>
      </c>
      <c r="B378" s="581">
        <v>2017</v>
      </c>
      <c r="C378" s="284" t="s">
        <v>1052</v>
      </c>
      <c r="D378" s="285" t="s">
        <v>1052</v>
      </c>
      <c r="E378" s="285" t="s">
        <v>1052</v>
      </c>
      <c r="F378" s="286" t="s">
        <v>1052</v>
      </c>
      <c r="H378" s="219"/>
      <c r="I378" s="219"/>
      <c r="J378" s="219"/>
      <c r="K378" s="219"/>
      <c r="L378" s="222"/>
      <c r="M378" s="222"/>
      <c r="N378" s="222"/>
      <c r="O378" s="222"/>
    </row>
    <row r="379" spans="1:15" s="245" customFormat="1" ht="12.6" customHeight="1" x14ac:dyDescent="0.3">
      <c r="A379" s="246"/>
      <c r="B379" s="582">
        <v>2018</v>
      </c>
      <c r="C379" s="287" t="s">
        <v>1052</v>
      </c>
      <c r="D379" s="288" t="s">
        <v>1052</v>
      </c>
      <c r="E379" s="288" t="s">
        <v>1052</v>
      </c>
      <c r="F379" s="289" t="s">
        <v>1052</v>
      </c>
      <c r="H379" s="219"/>
      <c r="I379" s="219"/>
      <c r="J379" s="219"/>
      <c r="K379" s="219"/>
      <c r="L379" s="222"/>
      <c r="M379" s="222"/>
      <c r="N379" s="222"/>
      <c r="O379" s="222"/>
    </row>
    <row r="380" spans="1:15" s="245" customFormat="1" ht="12.6" customHeight="1" x14ac:dyDescent="0.3">
      <c r="A380" s="246"/>
      <c r="B380" s="583">
        <v>2019</v>
      </c>
      <c r="C380" s="287" t="s">
        <v>1044</v>
      </c>
      <c r="D380" s="288" t="s">
        <v>1052</v>
      </c>
      <c r="E380" s="288" t="s">
        <v>887</v>
      </c>
      <c r="F380" s="289" t="s">
        <v>913</v>
      </c>
      <c r="H380" s="219"/>
      <c r="I380" s="219"/>
      <c r="J380" s="219"/>
      <c r="K380" s="219"/>
      <c r="L380" s="222"/>
      <c r="M380" s="222"/>
      <c r="N380" s="222"/>
      <c r="O380" s="222"/>
    </row>
    <row r="381" spans="1:15" s="245" customFormat="1" ht="12.6" customHeight="1" x14ac:dyDescent="0.3">
      <c r="A381" s="246"/>
      <c r="B381" s="544">
        <v>2020</v>
      </c>
      <c r="C381" s="287" t="s">
        <v>1044</v>
      </c>
      <c r="D381" s="288" t="s">
        <v>1052</v>
      </c>
      <c r="E381" s="288" t="s">
        <v>1090</v>
      </c>
      <c r="F381" s="289" t="s">
        <v>913</v>
      </c>
      <c r="H381" s="219"/>
      <c r="I381" s="219"/>
      <c r="J381" s="219"/>
      <c r="K381" s="219"/>
      <c r="L381" s="222"/>
      <c r="M381" s="222"/>
      <c r="N381" s="222"/>
      <c r="O381" s="222"/>
    </row>
    <row r="382" spans="1:15" s="245" customFormat="1" ht="12.6" customHeight="1" x14ac:dyDescent="0.3">
      <c r="A382" s="246"/>
      <c r="B382" s="544">
        <v>2021</v>
      </c>
      <c r="C382" s="287" t="s">
        <v>1090</v>
      </c>
      <c r="D382" s="288" t="s">
        <v>1052</v>
      </c>
      <c r="E382" s="288" t="s">
        <v>1090</v>
      </c>
      <c r="F382" s="289" t="s">
        <v>1015</v>
      </c>
      <c r="H382" s="219"/>
      <c r="I382" s="219"/>
      <c r="J382" s="219"/>
      <c r="K382" s="219"/>
      <c r="L382" s="222"/>
      <c r="M382" s="222"/>
      <c r="N382" s="222"/>
      <c r="O382" s="222"/>
    </row>
    <row r="383" spans="1:15" s="245" customFormat="1" ht="12.6" customHeight="1" x14ac:dyDescent="0.3">
      <c r="A383" s="247" t="s">
        <v>796</v>
      </c>
      <c r="B383" s="581">
        <v>2017</v>
      </c>
      <c r="C383" s="284" t="s">
        <v>1089</v>
      </c>
      <c r="D383" s="285" t="s">
        <v>1044</v>
      </c>
      <c r="E383" s="285" t="s">
        <v>834</v>
      </c>
      <c r="F383" s="286" t="s">
        <v>887</v>
      </c>
      <c r="H383" s="219"/>
      <c r="I383" s="219"/>
      <c r="J383" s="219"/>
      <c r="K383" s="219"/>
      <c r="L383" s="222"/>
      <c r="M383" s="222"/>
      <c r="N383" s="222"/>
      <c r="O383" s="222"/>
    </row>
    <row r="384" spans="1:15" s="245" customFormat="1" ht="12.6" customHeight="1" x14ac:dyDescent="0.3">
      <c r="A384" s="246"/>
      <c r="B384" s="582">
        <v>2018</v>
      </c>
      <c r="C384" s="287" t="s">
        <v>1089</v>
      </c>
      <c r="D384" s="288" t="s">
        <v>1090</v>
      </c>
      <c r="E384" s="288" t="s">
        <v>912</v>
      </c>
      <c r="F384" s="289" t="s">
        <v>887</v>
      </c>
      <c r="H384" s="219"/>
      <c r="I384" s="219"/>
      <c r="J384" s="219"/>
      <c r="K384" s="219"/>
      <c r="L384" s="222"/>
      <c r="M384" s="222"/>
      <c r="N384" s="222"/>
      <c r="O384" s="222"/>
    </row>
    <row r="385" spans="1:15" s="245" customFormat="1" ht="12.6" customHeight="1" x14ac:dyDescent="0.3">
      <c r="A385" s="246"/>
      <c r="B385" s="583">
        <v>2019</v>
      </c>
      <c r="C385" s="287" t="s">
        <v>832</v>
      </c>
      <c r="D385" s="288" t="s">
        <v>1090</v>
      </c>
      <c r="E385" s="288" t="s">
        <v>939</v>
      </c>
      <c r="F385" s="289" t="s">
        <v>953</v>
      </c>
      <c r="H385" s="219"/>
      <c r="I385" s="219"/>
      <c r="J385" s="219"/>
      <c r="K385" s="219"/>
      <c r="L385" s="222"/>
      <c r="M385" s="222"/>
      <c r="N385" s="222"/>
      <c r="O385" s="222"/>
    </row>
    <row r="386" spans="1:15" s="245" customFormat="1" ht="12.6" customHeight="1" x14ac:dyDescent="0.3">
      <c r="A386" s="246"/>
      <c r="B386" s="544">
        <v>2020</v>
      </c>
      <c r="C386" s="287" t="s">
        <v>837</v>
      </c>
      <c r="D386" s="288" t="s">
        <v>1090</v>
      </c>
      <c r="E386" s="288" t="s">
        <v>927</v>
      </c>
      <c r="F386" s="289" t="s">
        <v>1022</v>
      </c>
      <c r="H386" s="219"/>
      <c r="I386" s="219"/>
      <c r="J386" s="219"/>
      <c r="K386" s="219"/>
      <c r="L386" s="222"/>
      <c r="M386" s="222"/>
      <c r="N386" s="222"/>
      <c r="O386" s="222"/>
    </row>
    <row r="387" spans="1:15" s="245" customFormat="1" ht="12.6" customHeight="1" x14ac:dyDescent="0.3">
      <c r="A387" s="246"/>
      <c r="B387" s="544">
        <v>2021</v>
      </c>
      <c r="C387" s="287" t="s">
        <v>834</v>
      </c>
      <c r="D387" s="288" t="s">
        <v>1044</v>
      </c>
      <c r="E387" s="288" t="s">
        <v>924</v>
      </c>
      <c r="F387" s="289" t="s">
        <v>953</v>
      </c>
      <c r="H387" s="219"/>
      <c r="I387" s="219"/>
      <c r="J387" s="219"/>
      <c r="K387" s="219"/>
      <c r="L387" s="222"/>
      <c r="M387" s="222"/>
      <c r="N387" s="222"/>
      <c r="O387" s="222"/>
    </row>
    <row r="388" spans="1:15" s="242" customFormat="1" ht="12.6" customHeight="1" collapsed="1" x14ac:dyDescent="0.3">
      <c r="A388" s="516" t="s">
        <v>14</v>
      </c>
      <c r="B388" s="578">
        <v>2017</v>
      </c>
      <c r="C388" s="517" t="s">
        <v>1090</v>
      </c>
      <c r="D388" s="518" t="s">
        <v>940</v>
      </c>
      <c r="E388" s="518" t="s">
        <v>940</v>
      </c>
      <c r="F388" s="519" t="s">
        <v>1098</v>
      </c>
      <c r="H388" s="220"/>
      <c r="I388" s="220"/>
      <c r="J388" s="220"/>
      <c r="K388" s="220"/>
      <c r="L388" s="221"/>
      <c r="M388" s="221"/>
      <c r="N388" s="221"/>
      <c r="O388" s="221"/>
    </row>
    <row r="389" spans="1:15" s="242" customFormat="1" ht="12.6" customHeight="1" x14ac:dyDescent="0.3">
      <c r="A389" s="520"/>
      <c r="B389" s="579">
        <v>2018</v>
      </c>
      <c r="C389" s="521" t="s">
        <v>1090</v>
      </c>
      <c r="D389" s="522" t="s">
        <v>912</v>
      </c>
      <c r="E389" s="522" t="s">
        <v>940</v>
      </c>
      <c r="F389" s="523" t="s">
        <v>989</v>
      </c>
      <c r="H389" s="220"/>
      <c r="I389" s="220"/>
      <c r="J389" s="220"/>
      <c r="K389" s="220"/>
      <c r="L389" s="221"/>
      <c r="M389" s="221"/>
      <c r="N389" s="221"/>
      <c r="O389" s="221"/>
    </row>
    <row r="390" spans="1:15" s="242" customFormat="1" ht="12.6" customHeight="1" x14ac:dyDescent="0.3">
      <c r="A390" s="520"/>
      <c r="B390" s="580">
        <v>2019</v>
      </c>
      <c r="C390" s="521" t="s">
        <v>837</v>
      </c>
      <c r="D390" s="522" t="s">
        <v>834</v>
      </c>
      <c r="E390" s="522" t="s">
        <v>939</v>
      </c>
      <c r="F390" s="523" t="s">
        <v>861</v>
      </c>
      <c r="H390" s="220"/>
      <c r="I390" s="220"/>
      <c r="J390" s="220"/>
      <c r="K390" s="220"/>
      <c r="L390" s="221"/>
      <c r="M390" s="221"/>
      <c r="N390" s="221"/>
      <c r="O390" s="221"/>
    </row>
    <row r="391" spans="1:15" s="242" customFormat="1" ht="12.6" customHeight="1" x14ac:dyDescent="0.3">
      <c r="A391" s="520"/>
      <c r="B391" s="539">
        <v>2020</v>
      </c>
      <c r="C391" s="521" t="s">
        <v>832</v>
      </c>
      <c r="D391" s="522" t="s">
        <v>832</v>
      </c>
      <c r="E391" s="522" t="s">
        <v>967</v>
      </c>
      <c r="F391" s="523" t="s">
        <v>1099</v>
      </c>
      <c r="H391" s="220"/>
      <c r="I391" s="220"/>
      <c r="J391" s="220"/>
      <c r="K391" s="220"/>
      <c r="L391" s="221"/>
      <c r="M391" s="221"/>
      <c r="N391" s="221"/>
      <c r="O391" s="221"/>
    </row>
    <row r="392" spans="1:15" s="242" customFormat="1" ht="12.6" customHeight="1" x14ac:dyDescent="0.3">
      <c r="A392" s="520"/>
      <c r="B392" s="539">
        <v>2021</v>
      </c>
      <c r="C392" s="521" t="s">
        <v>834</v>
      </c>
      <c r="D392" s="522" t="s">
        <v>834</v>
      </c>
      <c r="E392" s="522" t="s">
        <v>935</v>
      </c>
      <c r="F392" s="523" t="s">
        <v>1100</v>
      </c>
      <c r="H392" s="220"/>
      <c r="I392" s="220"/>
      <c r="J392" s="220"/>
      <c r="K392" s="220"/>
      <c r="L392" s="221"/>
      <c r="M392" s="221"/>
      <c r="N392" s="221"/>
      <c r="O392" s="221"/>
    </row>
    <row r="393" spans="1:15" s="242" customFormat="1" ht="12.6" customHeight="1" x14ac:dyDescent="0.3">
      <c r="A393" s="249" t="s">
        <v>797</v>
      </c>
      <c r="B393" s="585">
        <v>2017</v>
      </c>
      <c r="C393" s="278" t="s">
        <v>1052</v>
      </c>
      <c r="D393" s="279" t="s">
        <v>1052</v>
      </c>
      <c r="E393" s="279" t="s">
        <v>1052</v>
      </c>
      <c r="F393" s="280" t="s">
        <v>1052</v>
      </c>
      <c r="H393" s="220"/>
      <c r="I393" s="220"/>
      <c r="J393" s="220"/>
      <c r="K393" s="220"/>
      <c r="L393" s="221"/>
      <c r="M393" s="221"/>
      <c r="N393" s="221"/>
      <c r="O393" s="221"/>
    </row>
    <row r="394" spans="1:15" s="242" customFormat="1" ht="12.6" customHeight="1" x14ac:dyDescent="0.3">
      <c r="A394" s="243"/>
      <c r="B394" s="586">
        <v>2018</v>
      </c>
      <c r="C394" s="281" t="s">
        <v>1052</v>
      </c>
      <c r="D394" s="282" t="s">
        <v>1052</v>
      </c>
      <c r="E394" s="282" t="s">
        <v>1052</v>
      </c>
      <c r="F394" s="283" t="s">
        <v>1052</v>
      </c>
      <c r="H394" s="220"/>
      <c r="I394" s="220"/>
      <c r="J394" s="220"/>
      <c r="K394" s="220"/>
      <c r="L394" s="221"/>
      <c r="M394" s="221"/>
      <c r="N394" s="221"/>
      <c r="O394" s="221"/>
    </row>
    <row r="395" spans="1:15" s="242" customFormat="1" ht="12.6" customHeight="1" x14ac:dyDescent="0.3">
      <c r="A395" s="243"/>
      <c r="B395" s="587">
        <v>2019</v>
      </c>
      <c r="C395" s="281" t="s">
        <v>887</v>
      </c>
      <c r="D395" s="282" t="s">
        <v>1052</v>
      </c>
      <c r="E395" s="282" t="s">
        <v>1090</v>
      </c>
      <c r="F395" s="283" t="s">
        <v>867</v>
      </c>
      <c r="H395" s="220"/>
      <c r="I395" s="220"/>
      <c r="J395" s="220"/>
      <c r="K395" s="220"/>
      <c r="L395" s="221"/>
      <c r="M395" s="221"/>
      <c r="N395" s="221"/>
      <c r="O395" s="221"/>
    </row>
    <row r="396" spans="1:15" s="242" customFormat="1" ht="12.6" customHeight="1" x14ac:dyDescent="0.3">
      <c r="A396" s="243"/>
      <c r="B396" s="550">
        <v>2020</v>
      </c>
      <c r="C396" s="281" t="s">
        <v>887</v>
      </c>
      <c r="D396" s="282" t="s">
        <v>1052</v>
      </c>
      <c r="E396" s="282" t="s">
        <v>1044</v>
      </c>
      <c r="F396" s="283" t="s">
        <v>867</v>
      </c>
      <c r="H396" s="220"/>
      <c r="I396" s="220"/>
      <c r="J396" s="220"/>
      <c r="K396" s="220"/>
      <c r="L396" s="221"/>
      <c r="M396" s="221"/>
      <c r="N396" s="221"/>
      <c r="O396" s="221"/>
    </row>
    <row r="397" spans="1:15" s="242" customFormat="1" ht="12.6" customHeight="1" x14ac:dyDescent="0.3">
      <c r="A397" s="243"/>
      <c r="B397" s="550">
        <v>2021</v>
      </c>
      <c r="C397" s="281" t="s">
        <v>887</v>
      </c>
      <c r="D397" s="282" t="s">
        <v>1052</v>
      </c>
      <c r="E397" s="282" t="s">
        <v>1044</v>
      </c>
      <c r="F397" s="283" t="s">
        <v>1091</v>
      </c>
      <c r="H397" s="220"/>
      <c r="I397" s="220"/>
      <c r="J397" s="220"/>
      <c r="K397" s="220"/>
      <c r="L397" s="221"/>
      <c r="M397" s="221"/>
      <c r="N397" s="221"/>
      <c r="O397" s="221"/>
    </row>
    <row r="398" spans="1:15" s="242" customFormat="1" ht="12.6" customHeight="1" x14ac:dyDescent="0.3">
      <c r="A398" s="249" t="s">
        <v>1081</v>
      </c>
      <c r="B398" s="585">
        <v>2017</v>
      </c>
      <c r="C398" s="278" t="s">
        <v>1008</v>
      </c>
      <c r="D398" s="279" t="s">
        <v>1101</v>
      </c>
      <c r="E398" s="279" t="s">
        <v>981</v>
      </c>
      <c r="F398" s="280" t="s">
        <v>1102</v>
      </c>
      <c r="H398" s="220"/>
      <c r="I398" s="220"/>
      <c r="J398" s="220"/>
      <c r="K398" s="220"/>
      <c r="L398" s="221"/>
      <c r="M398" s="221"/>
      <c r="N398" s="221"/>
      <c r="O398" s="221"/>
    </row>
    <row r="399" spans="1:15" s="242" customFormat="1" ht="12.6" customHeight="1" x14ac:dyDescent="0.3">
      <c r="A399" s="243"/>
      <c r="B399" s="586">
        <v>2018</v>
      </c>
      <c r="C399" s="281" t="s">
        <v>994</v>
      </c>
      <c r="D399" s="282" t="s">
        <v>883</v>
      </c>
      <c r="E399" s="282" t="s">
        <v>829</v>
      </c>
      <c r="F399" s="283" t="s">
        <v>1103</v>
      </c>
      <c r="H399" s="220"/>
      <c r="I399" s="220"/>
      <c r="J399" s="220"/>
      <c r="K399" s="220"/>
      <c r="L399" s="221"/>
      <c r="M399" s="221"/>
      <c r="N399" s="221"/>
      <c r="O399" s="221"/>
    </row>
    <row r="400" spans="1:15" s="242" customFormat="1" ht="12.6" customHeight="1" x14ac:dyDescent="0.3">
      <c r="A400" s="243"/>
      <c r="B400" s="587">
        <v>2019</v>
      </c>
      <c r="C400" s="281" t="s">
        <v>1005</v>
      </c>
      <c r="D400" s="282" t="s">
        <v>1040</v>
      </c>
      <c r="E400" s="282" t="s">
        <v>995</v>
      </c>
      <c r="F400" s="283" t="s">
        <v>1104</v>
      </c>
      <c r="H400" s="220"/>
      <c r="I400" s="220"/>
      <c r="J400" s="220"/>
      <c r="K400" s="220"/>
      <c r="L400" s="221"/>
      <c r="M400" s="221"/>
      <c r="N400" s="221"/>
      <c r="O400" s="221"/>
    </row>
    <row r="401" spans="1:15" s="242" customFormat="1" ht="12.6" customHeight="1" x14ac:dyDescent="0.3">
      <c r="A401" s="243"/>
      <c r="B401" s="550">
        <v>2020</v>
      </c>
      <c r="C401" s="281" t="s">
        <v>1022</v>
      </c>
      <c r="D401" s="282" t="s">
        <v>907</v>
      </c>
      <c r="E401" s="282" t="s">
        <v>840</v>
      </c>
      <c r="F401" s="283" t="s">
        <v>1105</v>
      </c>
      <c r="H401" s="220"/>
      <c r="I401" s="220"/>
      <c r="J401" s="220"/>
      <c r="K401" s="220"/>
      <c r="L401" s="221"/>
      <c r="M401" s="221"/>
      <c r="N401" s="221"/>
      <c r="O401" s="221"/>
    </row>
    <row r="402" spans="1:15" s="242" customFormat="1" ht="12.6" customHeight="1" x14ac:dyDescent="0.3">
      <c r="A402" s="243"/>
      <c r="B402" s="550">
        <v>2021</v>
      </c>
      <c r="C402" s="281" t="s">
        <v>997</v>
      </c>
      <c r="D402" s="282" t="s">
        <v>978</v>
      </c>
      <c r="E402" s="282" t="s">
        <v>862</v>
      </c>
      <c r="F402" s="283" t="s">
        <v>1106</v>
      </c>
      <c r="H402" s="220"/>
      <c r="I402" s="220"/>
      <c r="J402" s="220"/>
      <c r="K402" s="220"/>
      <c r="L402" s="221"/>
      <c r="M402" s="221"/>
      <c r="N402" s="221"/>
      <c r="O402" s="221"/>
    </row>
    <row r="403" spans="1:15" s="242" customFormat="1" ht="12.6" customHeight="1" x14ac:dyDescent="0.3">
      <c r="A403" s="249" t="s">
        <v>1082</v>
      </c>
      <c r="B403" s="585">
        <v>2017</v>
      </c>
      <c r="C403" s="278" t="s">
        <v>1052</v>
      </c>
      <c r="D403" s="279" t="s">
        <v>1052</v>
      </c>
      <c r="E403" s="279" t="s">
        <v>832</v>
      </c>
      <c r="F403" s="280" t="s">
        <v>1070</v>
      </c>
      <c r="H403" s="220"/>
      <c r="I403" s="220"/>
      <c r="J403" s="220"/>
      <c r="K403" s="220"/>
      <c r="L403" s="221"/>
      <c r="M403" s="221"/>
      <c r="N403" s="221"/>
      <c r="O403" s="221"/>
    </row>
    <row r="404" spans="1:15" s="242" customFormat="1" ht="12.6" customHeight="1" x14ac:dyDescent="0.3">
      <c r="A404" s="243"/>
      <c r="B404" s="586">
        <v>2018</v>
      </c>
      <c r="C404" s="281" t="s">
        <v>1052</v>
      </c>
      <c r="D404" s="282" t="s">
        <v>1052</v>
      </c>
      <c r="E404" s="282" t="s">
        <v>887</v>
      </c>
      <c r="F404" s="283" t="s">
        <v>1044</v>
      </c>
      <c r="H404" s="220"/>
      <c r="I404" s="220"/>
      <c r="J404" s="220"/>
      <c r="K404" s="220"/>
      <c r="L404" s="221"/>
      <c r="M404" s="221"/>
      <c r="N404" s="221"/>
      <c r="O404" s="221"/>
    </row>
    <row r="405" spans="1:15" s="242" customFormat="1" ht="12.6" customHeight="1" x14ac:dyDescent="0.3">
      <c r="A405" s="243"/>
      <c r="B405" s="587">
        <v>2019</v>
      </c>
      <c r="C405" s="281" t="s">
        <v>887</v>
      </c>
      <c r="D405" s="282" t="s">
        <v>1089</v>
      </c>
      <c r="E405" s="282" t="s">
        <v>936</v>
      </c>
      <c r="F405" s="283" t="s">
        <v>953</v>
      </c>
      <c r="H405" s="220"/>
      <c r="I405" s="220"/>
      <c r="J405" s="220"/>
      <c r="K405" s="220"/>
      <c r="L405" s="221"/>
      <c r="M405" s="221"/>
      <c r="N405" s="221"/>
      <c r="O405" s="221"/>
    </row>
    <row r="406" spans="1:15" s="242" customFormat="1" ht="12.6" customHeight="1" x14ac:dyDescent="0.3">
      <c r="A406" s="243"/>
      <c r="B406" s="550">
        <v>2020</v>
      </c>
      <c r="C406" s="281" t="s">
        <v>887</v>
      </c>
      <c r="D406" s="282" t="s">
        <v>1089</v>
      </c>
      <c r="E406" s="282" t="s">
        <v>912</v>
      </c>
      <c r="F406" s="283" t="s">
        <v>909</v>
      </c>
      <c r="H406" s="220"/>
      <c r="I406" s="220"/>
      <c r="J406" s="220"/>
      <c r="K406" s="220"/>
      <c r="L406" s="221"/>
      <c r="M406" s="221"/>
      <c r="N406" s="221"/>
      <c r="O406" s="221"/>
    </row>
    <row r="407" spans="1:15" s="242" customFormat="1" ht="12.6" customHeight="1" x14ac:dyDescent="0.3">
      <c r="A407" s="243"/>
      <c r="B407" s="550">
        <v>2021</v>
      </c>
      <c r="C407" s="281" t="s">
        <v>887</v>
      </c>
      <c r="D407" s="282" t="s">
        <v>1089</v>
      </c>
      <c r="E407" s="282" t="s">
        <v>927</v>
      </c>
      <c r="F407" s="283" t="s">
        <v>959</v>
      </c>
      <c r="H407" s="220"/>
      <c r="I407" s="220"/>
      <c r="J407" s="220"/>
      <c r="K407" s="220"/>
      <c r="L407" s="221"/>
      <c r="M407" s="221"/>
      <c r="N407" s="221"/>
      <c r="O407" s="221"/>
    </row>
    <row r="408" spans="1:15" s="242" customFormat="1" ht="12.6" customHeight="1" x14ac:dyDescent="0.3">
      <c r="A408" s="249" t="s">
        <v>798</v>
      </c>
      <c r="B408" s="585">
        <v>2017</v>
      </c>
      <c r="C408" s="278" t="s">
        <v>1089</v>
      </c>
      <c r="D408" s="279" t="s">
        <v>1090</v>
      </c>
      <c r="E408" s="279" t="s">
        <v>887</v>
      </c>
      <c r="F408" s="280" t="s">
        <v>837</v>
      </c>
      <c r="H408" s="220"/>
      <c r="I408" s="220"/>
      <c r="J408" s="220"/>
      <c r="K408" s="220"/>
      <c r="L408" s="221"/>
      <c r="M408" s="221"/>
      <c r="N408" s="221"/>
      <c r="O408" s="221"/>
    </row>
    <row r="409" spans="1:15" s="242" customFormat="1" ht="12.6" customHeight="1" x14ac:dyDescent="0.3">
      <c r="A409" s="243"/>
      <c r="B409" s="586">
        <v>2018</v>
      </c>
      <c r="C409" s="281" t="s">
        <v>1089</v>
      </c>
      <c r="D409" s="282" t="s">
        <v>887</v>
      </c>
      <c r="E409" s="282" t="s">
        <v>887</v>
      </c>
      <c r="F409" s="283" t="s">
        <v>837</v>
      </c>
      <c r="H409" s="220"/>
      <c r="I409" s="220"/>
      <c r="J409" s="220"/>
      <c r="K409" s="220"/>
      <c r="L409" s="221"/>
      <c r="M409" s="221"/>
      <c r="N409" s="221"/>
      <c r="O409" s="221"/>
    </row>
    <row r="410" spans="1:15" s="242" customFormat="1" ht="12.6" customHeight="1" x14ac:dyDescent="0.3">
      <c r="A410" s="243"/>
      <c r="B410" s="587">
        <v>2019</v>
      </c>
      <c r="C410" s="281" t="s">
        <v>1044</v>
      </c>
      <c r="D410" s="282" t="s">
        <v>1044</v>
      </c>
      <c r="E410" s="282" t="s">
        <v>912</v>
      </c>
      <c r="F410" s="283" t="s">
        <v>818</v>
      </c>
      <c r="H410" s="220"/>
      <c r="I410" s="220"/>
      <c r="J410" s="220"/>
      <c r="K410" s="220"/>
      <c r="L410" s="221"/>
      <c r="M410" s="221"/>
      <c r="N410" s="221"/>
      <c r="O410" s="221"/>
    </row>
    <row r="411" spans="1:15" s="242" customFormat="1" ht="12.6" customHeight="1" x14ac:dyDescent="0.3">
      <c r="A411" s="243"/>
      <c r="B411" s="550">
        <v>2020</v>
      </c>
      <c r="C411" s="281" t="s">
        <v>1090</v>
      </c>
      <c r="D411" s="282" t="s">
        <v>1089</v>
      </c>
      <c r="E411" s="282" t="s">
        <v>837</v>
      </c>
      <c r="F411" s="283" t="s">
        <v>967</v>
      </c>
      <c r="H411" s="220"/>
      <c r="I411" s="220"/>
      <c r="J411" s="220"/>
      <c r="K411" s="220"/>
      <c r="L411" s="221"/>
      <c r="M411" s="221"/>
      <c r="N411" s="221"/>
      <c r="O411" s="221"/>
    </row>
    <row r="412" spans="1:15" s="242" customFormat="1" ht="12.6" customHeight="1" x14ac:dyDescent="0.3">
      <c r="A412" s="243"/>
      <c r="B412" s="550">
        <v>2021</v>
      </c>
      <c r="C412" s="281" t="s">
        <v>1044</v>
      </c>
      <c r="D412" s="282" t="s">
        <v>1070</v>
      </c>
      <c r="E412" s="282" t="s">
        <v>924</v>
      </c>
      <c r="F412" s="283" t="s">
        <v>818</v>
      </c>
      <c r="H412" s="220"/>
      <c r="I412" s="220"/>
      <c r="J412" s="220"/>
      <c r="K412" s="220"/>
      <c r="L412" s="221"/>
      <c r="M412" s="221"/>
      <c r="N412" s="221"/>
      <c r="O412" s="221"/>
    </row>
    <row r="413" spans="1:15" s="242" customFormat="1" ht="12.6" customHeight="1" x14ac:dyDescent="0.3">
      <c r="A413" s="249" t="s">
        <v>799</v>
      </c>
      <c r="B413" s="585">
        <v>2017</v>
      </c>
      <c r="C413" s="278" t="s">
        <v>1052</v>
      </c>
      <c r="D413" s="279" t="s">
        <v>1052</v>
      </c>
      <c r="E413" s="279" t="s">
        <v>1052</v>
      </c>
      <c r="F413" s="280" t="s">
        <v>1089</v>
      </c>
      <c r="H413" s="220"/>
      <c r="I413" s="220"/>
      <c r="J413" s="220"/>
      <c r="K413" s="220"/>
      <c r="L413" s="221"/>
      <c r="M413" s="221"/>
      <c r="N413" s="221"/>
      <c r="O413" s="221"/>
    </row>
    <row r="414" spans="1:15" s="242" customFormat="1" ht="12.6" customHeight="1" x14ac:dyDescent="0.3">
      <c r="A414" s="243"/>
      <c r="B414" s="586">
        <v>2018</v>
      </c>
      <c r="C414" s="281" t="s">
        <v>1052</v>
      </c>
      <c r="D414" s="282" t="s">
        <v>1052</v>
      </c>
      <c r="E414" s="282" t="s">
        <v>1052</v>
      </c>
      <c r="F414" s="283" t="s">
        <v>1089</v>
      </c>
      <c r="H414" s="220"/>
      <c r="I414" s="220"/>
      <c r="J414" s="220"/>
      <c r="K414" s="220"/>
      <c r="L414" s="221"/>
      <c r="M414" s="221"/>
      <c r="N414" s="221"/>
      <c r="O414" s="221"/>
    </row>
    <row r="415" spans="1:15" s="242" customFormat="1" ht="12.6" customHeight="1" x14ac:dyDescent="0.3">
      <c r="A415" s="243"/>
      <c r="B415" s="587">
        <v>2019</v>
      </c>
      <c r="C415" s="281" t="s">
        <v>887</v>
      </c>
      <c r="D415" s="282" t="s">
        <v>1052</v>
      </c>
      <c r="E415" s="282" t="s">
        <v>1090</v>
      </c>
      <c r="F415" s="283" t="s">
        <v>919</v>
      </c>
      <c r="H415" s="220"/>
      <c r="I415" s="220"/>
      <c r="J415" s="220"/>
      <c r="K415" s="220"/>
      <c r="L415" s="221"/>
      <c r="M415" s="221"/>
      <c r="N415" s="221"/>
      <c r="O415" s="221"/>
    </row>
    <row r="416" spans="1:15" s="242" customFormat="1" ht="12.6" customHeight="1" x14ac:dyDescent="0.3">
      <c r="A416" s="243"/>
      <c r="B416" s="550">
        <v>2020</v>
      </c>
      <c r="C416" s="281" t="s">
        <v>887</v>
      </c>
      <c r="D416" s="282" t="s">
        <v>1052</v>
      </c>
      <c r="E416" s="282" t="s">
        <v>1090</v>
      </c>
      <c r="F416" s="283" t="s">
        <v>919</v>
      </c>
      <c r="H416" s="220"/>
      <c r="I416" s="220"/>
      <c r="J416" s="220"/>
      <c r="K416" s="220"/>
      <c r="L416" s="221"/>
      <c r="M416" s="221"/>
      <c r="N416" s="221"/>
      <c r="O416" s="221"/>
    </row>
    <row r="417" spans="1:15" s="242" customFormat="1" ht="12.6" customHeight="1" x14ac:dyDescent="0.3">
      <c r="A417" s="243"/>
      <c r="B417" s="550">
        <v>2021</v>
      </c>
      <c r="C417" s="281" t="s">
        <v>887</v>
      </c>
      <c r="D417" s="282" t="s">
        <v>1052</v>
      </c>
      <c r="E417" s="282" t="s">
        <v>1090</v>
      </c>
      <c r="F417" s="283" t="s">
        <v>1011</v>
      </c>
      <c r="H417" s="220"/>
      <c r="I417" s="220"/>
      <c r="J417" s="220"/>
      <c r="K417" s="220"/>
      <c r="L417" s="221"/>
      <c r="M417" s="221"/>
      <c r="N417" s="221"/>
      <c r="O417" s="221"/>
    </row>
    <row r="418" spans="1:15" s="242" customFormat="1" ht="12.6" customHeight="1" x14ac:dyDescent="0.3">
      <c r="A418" s="249" t="s">
        <v>800</v>
      </c>
      <c r="B418" s="585">
        <v>2017</v>
      </c>
      <c r="C418" s="278" t="s">
        <v>1052</v>
      </c>
      <c r="D418" s="279" t="s">
        <v>1052</v>
      </c>
      <c r="E418" s="279" t="s">
        <v>1089</v>
      </c>
      <c r="F418" s="280" t="s">
        <v>1089</v>
      </c>
      <c r="H418" s="220"/>
      <c r="I418" s="220"/>
      <c r="J418" s="220"/>
      <c r="K418" s="220"/>
      <c r="L418" s="221"/>
      <c r="M418" s="221"/>
      <c r="N418" s="221"/>
      <c r="O418" s="221"/>
    </row>
    <row r="419" spans="1:15" s="242" customFormat="1" ht="12.6" customHeight="1" x14ac:dyDescent="0.3">
      <c r="A419" s="243"/>
      <c r="B419" s="586">
        <v>2018</v>
      </c>
      <c r="C419" s="281" t="s">
        <v>1052</v>
      </c>
      <c r="D419" s="282" t="s">
        <v>1052</v>
      </c>
      <c r="E419" s="282" t="s">
        <v>1089</v>
      </c>
      <c r="F419" s="283" t="s">
        <v>1089</v>
      </c>
      <c r="H419" s="220"/>
      <c r="I419" s="220"/>
      <c r="J419" s="220"/>
      <c r="K419" s="220"/>
      <c r="L419" s="221"/>
      <c r="M419" s="221"/>
      <c r="N419" s="221"/>
      <c r="O419" s="221"/>
    </row>
    <row r="420" spans="1:15" s="242" customFormat="1" ht="12.6" customHeight="1" x14ac:dyDescent="0.3">
      <c r="A420" s="243"/>
      <c r="B420" s="587">
        <v>2019</v>
      </c>
      <c r="C420" s="281" t="s">
        <v>1070</v>
      </c>
      <c r="D420" s="282" t="s">
        <v>1052</v>
      </c>
      <c r="E420" s="282" t="s">
        <v>887</v>
      </c>
      <c r="F420" s="283" t="s">
        <v>975</v>
      </c>
      <c r="H420" s="220"/>
      <c r="I420" s="220"/>
      <c r="J420" s="220"/>
      <c r="K420" s="220"/>
      <c r="L420" s="221"/>
      <c r="M420" s="221"/>
      <c r="N420" s="221"/>
      <c r="O420" s="221"/>
    </row>
    <row r="421" spans="1:15" s="242" customFormat="1" ht="12.6" customHeight="1" x14ac:dyDescent="0.3">
      <c r="A421" s="243"/>
      <c r="B421" s="550">
        <v>2020</v>
      </c>
      <c r="C421" s="281" t="s">
        <v>1070</v>
      </c>
      <c r="D421" s="282" t="s">
        <v>1052</v>
      </c>
      <c r="E421" s="282" t="s">
        <v>1090</v>
      </c>
      <c r="F421" s="283" t="s">
        <v>881</v>
      </c>
      <c r="H421" s="220"/>
      <c r="I421" s="220"/>
      <c r="J421" s="220"/>
      <c r="K421" s="220"/>
      <c r="L421" s="221"/>
      <c r="M421" s="221"/>
      <c r="N421" s="221"/>
      <c r="O421" s="221"/>
    </row>
    <row r="422" spans="1:15" s="242" customFormat="1" ht="12.6" customHeight="1" x14ac:dyDescent="0.3">
      <c r="A422" s="243"/>
      <c r="B422" s="550">
        <v>2021</v>
      </c>
      <c r="C422" s="281" t="s">
        <v>1044</v>
      </c>
      <c r="D422" s="282" t="s">
        <v>1052</v>
      </c>
      <c r="E422" s="282" t="s">
        <v>887</v>
      </c>
      <c r="F422" s="283" t="s">
        <v>975</v>
      </c>
      <c r="H422" s="220"/>
      <c r="I422" s="220"/>
      <c r="J422" s="220"/>
      <c r="K422" s="220"/>
      <c r="L422" s="221"/>
      <c r="M422" s="221"/>
      <c r="N422" s="221"/>
      <c r="O422" s="221"/>
    </row>
    <row r="423" spans="1:15" s="242" customFormat="1" ht="12.6" customHeight="1" x14ac:dyDescent="0.3">
      <c r="A423" s="249" t="s">
        <v>801</v>
      </c>
      <c r="B423" s="585">
        <v>2017</v>
      </c>
      <c r="C423" s="278" t="s">
        <v>1052</v>
      </c>
      <c r="D423" s="279" t="s">
        <v>1089</v>
      </c>
      <c r="E423" s="279" t="s">
        <v>1089</v>
      </c>
      <c r="F423" s="280" t="s">
        <v>884</v>
      </c>
      <c r="H423" s="220"/>
      <c r="I423" s="220"/>
      <c r="J423" s="220"/>
      <c r="K423" s="220"/>
      <c r="L423" s="221"/>
      <c r="M423" s="221"/>
      <c r="N423" s="221"/>
      <c r="O423" s="221"/>
    </row>
    <row r="424" spans="1:15" s="242" customFormat="1" ht="12.6" customHeight="1" x14ac:dyDescent="0.3">
      <c r="A424" s="243"/>
      <c r="B424" s="586">
        <v>2018</v>
      </c>
      <c r="C424" s="281" t="s">
        <v>1052</v>
      </c>
      <c r="D424" s="282" t="s">
        <v>1052</v>
      </c>
      <c r="E424" s="282" t="s">
        <v>1089</v>
      </c>
      <c r="F424" s="283" t="s">
        <v>816</v>
      </c>
      <c r="H424" s="220"/>
      <c r="I424" s="220"/>
      <c r="J424" s="220"/>
      <c r="K424" s="220"/>
      <c r="L424" s="221"/>
      <c r="M424" s="221"/>
      <c r="N424" s="221"/>
      <c r="O424" s="221"/>
    </row>
    <row r="425" spans="1:15" s="242" customFormat="1" ht="12.6" customHeight="1" x14ac:dyDescent="0.3">
      <c r="A425" s="243"/>
      <c r="B425" s="587">
        <v>2019</v>
      </c>
      <c r="C425" s="281" t="s">
        <v>887</v>
      </c>
      <c r="D425" s="282" t="s">
        <v>1089</v>
      </c>
      <c r="E425" s="282" t="s">
        <v>837</v>
      </c>
      <c r="F425" s="283" t="s">
        <v>948</v>
      </c>
      <c r="H425" s="220"/>
      <c r="I425" s="220"/>
      <c r="J425" s="220"/>
      <c r="K425" s="220"/>
      <c r="L425" s="221"/>
      <c r="M425" s="221"/>
      <c r="N425" s="221"/>
      <c r="O425" s="221"/>
    </row>
    <row r="426" spans="1:15" s="242" customFormat="1" ht="12.6" customHeight="1" x14ac:dyDescent="0.3">
      <c r="A426" s="243"/>
      <c r="B426" s="550">
        <v>2020</v>
      </c>
      <c r="C426" s="281" t="s">
        <v>887</v>
      </c>
      <c r="D426" s="282" t="s">
        <v>1089</v>
      </c>
      <c r="E426" s="282" t="s">
        <v>837</v>
      </c>
      <c r="F426" s="283" t="s">
        <v>863</v>
      </c>
      <c r="H426" s="220"/>
      <c r="I426" s="220"/>
      <c r="J426" s="220"/>
      <c r="K426" s="220"/>
      <c r="L426" s="221"/>
      <c r="M426" s="221"/>
      <c r="N426" s="221"/>
      <c r="O426" s="221"/>
    </row>
    <row r="427" spans="1:15" s="242" customFormat="1" ht="12.6" customHeight="1" x14ac:dyDescent="0.3">
      <c r="A427" s="243"/>
      <c r="B427" s="550">
        <v>2021</v>
      </c>
      <c r="C427" s="281" t="s">
        <v>887</v>
      </c>
      <c r="D427" s="282" t="s">
        <v>1089</v>
      </c>
      <c r="E427" s="282" t="s">
        <v>834</v>
      </c>
      <c r="F427" s="283" t="s">
        <v>1027</v>
      </c>
      <c r="H427" s="220"/>
      <c r="I427" s="220"/>
      <c r="J427" s="220"/>
      <c r="K427" s="220"/>
      <c r="L427" s="221"/>
      <c r="M427" s="221"/>
      <c r="N427" s="221"/>
      <c r="O427" s="221"/>
    </row>
    <row r="428" spans="1:15" s="242" customFormat="1" ht="12.6" customHeight="1" x14ac:dyDescent="0.3">
      <c r="A428" s="249" t="s">
        <v>802</v>
      </c>
      <c r="B428" s="585">
        <v>2017</v>
      </c>
      <c r="C428" s="278" t="s">
        <v>1052</v>
      </c>
      <c r="D428" s="279" t="s">
        <v>1052</v>
      </c>
      <c r="E428" s="279" t="s">
        <v>1089</v>
      </c>
      <c r="F428" s="280" t="s">
        <v>1052</v>
      </c>
      <c r="H428" s="220"/>
      <c r="I428" s="220"/>
      <c r="J428" s="220"/>
      <c r="K428" s="220"/>
      <c r="L428" s="221"/>
      <c r="M428" s="221"/>
      <c r="N428" s="221"/>
      <c r="O428" s="221"/>
    </row>
    <row r="429" spans="1:15" s="242" customFormat="1" ht="12.6" customHeight="1" x14ac:dyDescent="0.3">
      <c r="A429" s="243"/>
      <c r="B429" s="586">
        <v>2018</v>
      </c>
      <c r="C429" s="281" t="s">
        <v>1052</v>
      </c>
      <c r="D429" s="282" t="s">
        <v>1052</v>
      </c>
      <c r="E429" s="282" t="s">
        <v>1089</v>
      </c>
      <c r="F429" s="283" t="s">
        <v>1052</v>
      </c>
      <c r="H429" s="220"/>
      <c r="I429" s="220"/>
      <c r="J429" s="220"/>
      <c r="K429" s="220"/>
      <c r="L429" s="221"/>
      <c r="M429" s="221"/>
      <c r="N429" s="221"/>
      <c r="O429" s="221"/>
    </row>
    <row r="430" spans="1:15" s="242" customFormat="1" ht="12.6" customHeight="1" x14ac:dyDescent="0.3">
      <c r="A430" s="243"/>
      <c r="B430" s="587">
        <v>2019</v>
      </c>
      <c r="C430" s="281" t="s">
        <v>1044</v>
      </c>
      <c r="D430" s="282" t="s">
        <v>1052</v>
      </c>
      <c r="E430" s="282" t="s">
        <v>834</v>
      </c>
      <c r="F430" s="283" t="s">
        <v>884</v>
      </c>
      <c r="H430" s="220"/>
      <c r="I430" s="220"/>
      <c r="J430" s="220"/>
      <c r="K430" s="220"/>
      <c r="L430" s="221"/>
      <c r="M430" s="221"/>
      <c r="N430" s="221"/>
      <c r="O430" s="221"/>
    </row>
    <row r="431" spans="1:15" s="242" customFormat="1" ht="12.6" customHeight="1" x14ac:dyDescent="0.3">
      <c r="A431" s="243"/>
      <c r="B431" s="550">
        <v>2020</v>
      </c>
      <c r="C431" s="281" t="s">
        <v>1044</v>
      </c>
      <c r="D431" s="282" t="s">
        <v>1052</v>
      </c>
      <c r="E431" s="282" t="s">
        <v>834</v>
      </c>
      <c r="F431" s="283" t="s">
        <v>884</v>
      </c>
      <c r="H431" s="220"/>
      <c r="I431" s="220"/>
      <c r="J431" s="220"/>
      <c r="K431" s="220"/>
      <c r="L431" s="221"/>
      <c r="M431" s="221"/>
      <c r="N431" s="221"/>
      <c r="O431" s="221"/>
    </row>
    <row r="432" spans="1:15" s="242" customFormat="1" ht="12" customHeight="1" x14ac:dyDescent="0.3">
      <c r="A432" s="243"/>
      <c r="B432" s="550">
        <v>2021</v>
      </c>
      <c r="C432" s="281" t="s">
        <v>1044</v>
      </c>
      <c r="D432" s="282" t="s">
        <v>1052</v>
      </c>
      <c r="E432" s="282" t="s">
        <v>834</v>
      </c>
      <c r="F432" s="283" t="s">
        <v>869</v>
      </c>
      <c r="H432" s="220"/>
      <c r="I432" s="220"/>
      <c r="J432" s="220"/>
      <c r="K432" s="220"/>
      <c r="L432" s="221"/>
      <c r="M432" s="221"/>
      <c r="N432" s="221"/>
      <c r="O432" s="221"/>
    </row>
    <row r="433" spans="1:16" s="251" customFormat="1" ht="74.25" customHeight="1" collapsed="1" x14ac:dyDescent="0.3">
      <c r="A433" s="618" t="s">
        <v>2375</v>
      </c>
      <c r="B433" s="618"/>
      <c r="C433" s="618"/>
      <c r="D433" s="618"/>
      <c r="E433" s="618"/>
      <c r="F433" s="618"/>
      <c r="H433" s="271"/>
      <c r="I433" s="272"/>
      <c r="J433" s="272"/>
      <c r="K433" s="272"/>
      <c r="L433" s="272"/>
    </row>
    <row r="434" spans="1:16" s="251" customFormat="1" ht="13.2" x14ac:dyDescent="0.25">
      <c r="A434" s="244" t="s">
        <v>803</v>
      </c>
      <c r="B434" s="551"/>
      <c r="C434" s="236"/>
      <c r="D434" s="236"/>
      <c r="E434" s="299" t="s">
        <v>1088</v>
      </c>
      <c r="F434" s="299" t="s">
        <v>1087</v>
      </c>
      <c r="H434" s="271"/>
      <c r="I434" s="272"/>
      <c r="J434" s="272"/>
      <c r="K434" s="272"/>
      <c r="L434" s="272"/>
      <c r="M434" s="325"/>
      <c r="N434" s="325"/>
      <c r="O434" s="325"/>
      <c r="P434" s="325"/>
    </row>
    <row r="435" spans="1:16" ht="10.199999999999999" x14ac:dyDescent="0.2">
      <c r="A435" s="1"/>
      <c r="I435" s="276"/>
      <c r="J435" s="276"/>
      <c r="K435" s="276"/>
      <c r="L435" s="276"/>
      <c r="M435" s="1"/>
      <c r="N435" s="1"/>
      <c r="O435" s="1"/>
    </row>
    <row r="436" spans="1:16" ht="19.5" customHeight="1" x14ac:dyDescent="0.2">
      <c r="A436" s="624"/>
      <c r="B436" s="624"/>
      <c r="C436" s="624"/>
      <c r="D436" s="624"/>
      <c r="E436" s="624"/>
      <c r="F436" s="624"/>
    </row>
    <row r="437" spans="1:16" ht="12.6" customHeight="1" x14ac:dyDescent="0.3">
      <c r="A437" s="340"/>
      <c r="B437" s="588"/>
      <c r="C437" s="205"/>
      <c r="D437" s="205"/>
      <c r="E437" s="205"/>
      <c r="F437" s="205"/>
    </row>
    <row r="438" spans="1:16" ht="12.6" hidden="1" customHeight="1" outlineLevel="1" x14ac:dyDescent="0.3">
      <c r="A438" s="339" t="s">
        <v>2265</v>
      </c>
      <c r="B438" s="588"/>
      <c r="C438" s="205"/>
      <c r="D438" s="205"/>
      <c r="E438" s="205"/>
      <c r="F438" s="205"/>
    </row>
    <row r="439" spans="1:16" s="19" customFormat="1" ht="12.6" hidden="1" customHeight="1" outlineLevel="1" x14ac:dyDescent="0.3">
      <c r="A439" s="205"/>
      <c r="B439" s="588"/>
      <c r="C439" s="205"/>
      <c r="D439" s="205"/>
      <c r="E439" s="205"/>
      <c r="F439" s="205"/>
      <c r="L439" s="143"/>
      <c r="M439" s="143"/>
      <c r="N439" s="143"/>
      <c r="O439" s="143"/>
    </row>
    <row r="440" spans="1:16" s="19" customFormat="1" ht="12.6" hidden="1" customHeight="1" outlineLevel="1" x14ac:dyDescent="0.2">
      <c r="A440" s="104" t="s">
        <v>7</v>
      </c>
      <c r="B440" s="554">
        <v>2002</v>
      </c>
      <c r="C440" s="19">
        <f t="shared" ref="C440:F443" si="0">MIN(C19,C49,C89,C139,C184,C244,C319,C389)</f>
        <v>0</v>
      </c>
      <c r="D440" s="19">
        <f t="shared" si="0"/>
        <v>0</v>
      </c>
      <c r="E440" s="19">
        <f t="shared" si="0"/>
        <v>0</v>
      </c>
      <c r="F440" s="19">
        <f t="shared" si="0"/>
        <v>0</v>
      </c>
      <c r="L440" s="143"/>
      <c r="M440" s="143"/>
      <c r="N440" s="143"/>
      <c r="O440" s="143"/>
    </row>
    <row r="441" spans="1:16" s="19" customFormat="1" ht="12.6" hidden="1" customHeight="1" outlineLevel="1" x14ac:dyDescent="0.2">
      <c r="A441" s="104" t="s">
        <v>7</v>
      </c>
      <c r="B441" s="555">
        <v>2003</v>
      </c>
      <c r="C441" s="19">
        <f t="shared" si="0"/>
        <v>0</v>
      </c>
      <c r="D441" s="19">
        <f t="shared" si="0"/>
        <v>0</v>
      </c>
      <c r="E441" s="19">
        <f t="shared" si="0"/>
        <v>0</v>
      </c>
      <c r="F441" s="19">
        <f t="shared" si="0"/>
        <v>0</v>
      </c>
      <c r="L441" s="143"/>
      <c r="M441" s="143"/>
      <c r="N441" s="143"/>
      <c r="O441" s="143"/>
    </row>
    <row r="442" spans="1:16" s="19" customFormat="1" ht="12.6" hidden="1" customHeight="1" outlineLevel="1" x14ac:dyDescent="0.2">
      <c r="A442" s="104" t="s">
        <v>7</v>
      </c>
      <c r="B442" s="556">
        <v>2004</v>
      </c>
      <c r="C442" s="19">
        <f t="shared" si="0"/>
        <v>0</v>
      </c>
      <c r="D442" s="19">
        <f t="shared" si="0"/>
        <v>0</v>
      </c>
      <c r="E442" s="19">
        <f t="shared" si="0"/>
        <v>0</v>
      </c>
      <c r="F442" s="19">
        <f t="shared" si="0"/>
        <v>0</v>
      </c>
      <c r="L442" s="143"/>
      <c r="M442" s="143"/>
      <c r="N442" s="143"/>
      <c r="O442" s="143"/>
    </row>
    <row r="443" spans="1:16" s="19" customFormat="1" ht="12.6" hidden="1" customHeight="1" outlineLevel="1" x14ac:dyDescent="0.2">
      <c r="A443" s="104" t="s">
        <v>7</v>
      </c>
      <c r="B443" s="556">
        <v>2005</v>
      </c>
      <c r="C443" s="19">
        <f t="shared" si="0"/>
        <v>0</v>
      </c>
      <c r="D443" s="19">
        <f t="shared" si="0"/>
        <v>0</v>
      </c>
      <c r="E443" s="19">
        <f t="shared" si="0"/>
        <v>0</v>
      </c>
      <c r="F443" s="19">
        <f t="shared" si="0"/>
        <v>0</v>
      </c>
      <c r="L443" s="143"/>
      <c r="M443" s="143"/>
      <c r="N443" s="143"/>
      <c r="O443" s="143"/>
    </row>
    <row r="444" spans="1:16" s="12" customFormat="1" ht="12.6" hidden="1" customHeight="1" outlineLevel="1" x14ac:dyDescent="0.2">
      <c r="A444" s="103" t="s">
        <v>6</v>
      </c>
      <c r="B444" s="557">
        <v>2001</v>
      </c>
      <c r="C444" s="12">
        <f t="shared" ref="C444:F448" si="1">MAX(C18,C48,C88,C138,C183,C243,C318,C388)</f>
        <v>0</v>
      </c>
      <c r="D444" s="12">
        <f t="shared" si="1"/>
        <v>0</v>
      </c>
      <c r="E444" s="12">
        <f t="shared" si="1"/>
        <v>0</v>
      </c>
      <c r="F444" s="12">
        <f t="shared" si="1"/>
        <v>0</v>
      </c>
      <c r="L444" s="142"/>
      <c r="M444" s="142"/>
      <c r="N444" s="142"/>
      <c r="O444" s="142"/>
    </row>
    <row r="445" spans="1:16" s="12" customFormat="1" ht="12.6" hidden="1" customHeight="1" outlineLevel="1" x14ac:dyDescent="0.2">
      <c r="A445" s="103" t="s">
        <v>6</v>
      </c>
      <c r="B445" s="558">
        <v>2002</v>
      </c>
      <c r="C445" s="12">
        <f t="shared" si="1"/>
        <v>0</v>
      </c>
      <c r="D445" s="12">
        <f t="shared" si="1"/>
        <v>0</v>
      </c>
      <c r="E445" s="12">
        <f t="shared" si="1"/>
        <v>0</v>
      </c>
      <c r="F445" s="12">
        <f t="shared" si="1"/>
        <v>0</v>
      </c>
      <c r="L445" s="142"/>
      <c r="M445" s="142"/>
      <c r="N445" s="142"/>
      <c r="O445" s="142"/>
    </row>
    <row r="446" spans="1:16" s="12" customFormat="1" ht="12.6" hidden="1" customHeight="1" outlineLevel="1" x14ac:dyDescent="0.2">
      <c r="A446" s="103" t="s">
        <v>6</v>
      </c>
      <c r="B446" s="559">
        <v>2003</v>
      </c>
      <c r="C446" s="12">
        <f t="shared" si="1"/>
        <v>0</v>
      </c>
      <c r="D446" s="12">
        <f t="shared" si="1"/>
        <v>0</v>
      </c>
      <c r="E446" s="12">
        <f t="shared" si="1"/>
        <v>0</v>
      </c>
      <c r="F446" s="12">
        <f t="shared" si="1"/>
        <v>0</v>
      </c>
      <c r="L446" s="142"/>
      <c r="M446" s="142"/>
      <c r="N446" s="142"/>
      <c r="O446" s="142"/>
    </row>
    <row r="447" spans="1:16" s="12" customFormat="1" ht="12.6" hidden="1" customHeight="1" outlineLevel="1" x14ac:dyDescent="0.2">
      <c r="A447" s="103" t="s">
        <v>6</v>
      </c>
      <c r="B447" s="560">
        <v>2004</v>
      </c>
      <c r="C447" s="12">
        <f t="shared" si="1"/>
        <v>0</v>
      </c>
      <c r="D447" s="12">
        <f t="shared" si="1"/>
        <v>0</v>
      </c>
      <c r="E447" s="12">
        <f t="shared" si="1"/>
        <v>0</v>
      </c>
      <c r="F447" s="12">
        <f t="shared" si="1"/>
        <v>0</v>
      </c>
      <c r="L447" s="142"/>
      <c r="M447" s="142"/>
      <c r="N447" s="142"/>
      <c r="O447" s="142"/>
    </row>
    <row r="448" spans="1:16" s="12" customFormat="1" ht="12.6" hidden="1" customHeight="1" outlineLevel="1" x14ac:dyDescent="0.2">
      <c r="A448" s="103" t="s">
        <v>6</v>
      </c>
      <c r="B448" s="560">
        <v>2005</v>
      </c>
      <c r="C448" s="12">
        <f t="shared" si="1"/>
        <v>0</v>
      </c>
      <c r="D448" s="12">
        <f t="shared" si="1"/>
        <v>0</v>
      </c>
      <c r="E448" s="12">
        <f t="shared" si="1"/>
        <v>0</v>
      </c>
      <c r="F448" s="12">
        <f t="shared" si="1"/>
        <v>0</v>
      </c>
      <c r="L448" s="142"/>
      <c r="M448" s="142"/>
      <c r="N448" s="142"/>
      <c r="O448" s="142"/>
    </row>
    <row r="449" spans="1:15" ht="12.6" hidden="1" customHeight="1" outlineLevel="1" x14ac:dyDescent="0.2"/>
    <row r="450" spans="1:15" ht="12.6" hidden="1" customHeight="1" outlineLevel="1" x14ac:dyDescent="0.2">
      <c r="A450" s="244" t="s">
        <v>812</v>
      </c>
    </row>
    <row r="451" spans="1:15" s="216" customFormat="1" ht="12.6" hidden="1" customHeight="1" outlineLevel="1" x14ac:dyDescent="0.2">
      <c r="A451" s="218" t="s">
        <v>7</v>
      </c>
      <c r="B451" s="561">
        <v>2001</v>
      </c>
      <c r="C451" s="216">
        <f t="shared" ref="C451:F455" si="2">MIN(C23,C28,C33,C38,C53,C58,C63,C68,C73,C78,C83,C93,C98,C103,C108,C113,C118,C123,C128,C133,C143,C148,C153,C158,C163,C168)</f>
        <v>0</v>
      </c>
      <c r="D451" s="216">
        <f t="shared" si="2"/>
        <v>0</v>
      </c>
      <c r="E451" s="216">
        <f t="shared" si="2"/>
        <v>0</v>
      </c>
      <c r="F451" s="216">
        <f t="shared" si="2"/>
        <v>0</v>
      </c>
      <c r="L451" s="332"/>
      <c r="M451" s="332"/>
      <c r="N451" s="332"/>
      <c r="O451" s="332"/>
    </row>
    <row r="452" spans="1:15" s="216" customFormat="1" ht="12.6" hidden="1" customHeight="1" outlineLevel="1" x14ac:dyDescent="0.2">
      <c r="A452" s="218"/>
      <c r="B452" s="561">
        <v>2002</v>
      </c>
      <c r="C452" s="216">
        <f t="shared" si="2"/>
        <v>0</v>
      </c>
      <c r="D452" s="216">
        <f t="shared" si="2"/>
        <v>0</v>
      </c>
      <c r="E452" s="216">
        <f t="shared" si="2"/>
        <v>0</v>
      </c>
      <c r="F452" s="216">
        <f t="shared" si="2"/>
        <v>0</v>
      </c>
      <c r="L452" s="332"/>
      <c r="M452" s="332"/>
      <c r="N452" s="332"/>
      <c r="O452" s="332"/>
    </row>
    <row r="453" spans="1:15" s="216" customFormat="1" ht="12.6" hidden="1" customHeight="1" outlineLevel="1" x14ac:dyDescent="0.2">
      <c r="A453" s="218"/>
      <c r="B453" s="561">
        <v>2003</v>
      </c>
      <c r="C453" s="216">
        <f t="shared" si="2"/>
        <v>0</v>
      </c>
      <c r="D453" s="216">
        <f t="shared" si="2"/>
        <v>0</v>
      </c>
      <c r="E453" s="216">
        <f t="shared" si="2"/>
        <v>0</v>
      </c>
      <c r="F453" s="216">
        <f t="shared" si="2"/>
        <v>0</v>
      </c>
      <c r="L453" s="332"/>
      <c r="M453" s="332"/>
      <c r="N453" s="332"/>
      <c r="O453" s="332"/>
    </row>
    <row r="454" spans="1:15" s="216" customFormat="1" ht="12.6" hidden="1" customHeight="1" outlineLevel="1" x14ac:dyDescent="0.2">
      <c r="A454" s="218"/>
      <c r="B454" s="561">
        <v>2004</v>
      </c>
      <c r="C454" s="216">
        <f t="shared" si="2"/>
        <v>0</v>
      </c>
      <c r="D454" s="216">
        <f t="shared" si="2"/>
        <v>0</v>
      </c>
      <c r="E454" s="216">
        <f t="shared" si="2"/>
        <v>0</v>
      </c>
      <c r="F454" s="216">
        <f t="shared" si="2"/>
        <v>0</v>
      </c>
      <c r="L454" s="332"/>
      <c r="M454" s="332"/>
      <c r="N454" s="332"/>
      <c r="O454" s="332"/>
    </row>
    <row r="455" spans="1:15" s="216" customFormat="1" ht="12.6" hidden="1" customHeight="1" outlineLevel="1" x14ac:dyDescent="0.2">
      <c r="A455" s="217"/>
      <c r="B455" s="562">
        <v>2005</v>
      </c>
      <c r="C455" s="216">
        <f t="shared" si="2"/>
        <v>0</v>
      </c>
      <c r="D455" s="216">
        <f t="shared" si="2"/>
        <v>0</v>
      </c>
      <c r="E455" s="216">
        <f t="shared" si="2"/>
        <v>0</v>
      </c>
      <c r="F455" s="216">
        <f t="shared" si="2"/>
        <v>0</v>
      </c>
      <c r="L455" s="332"/>
      <c r="M455" s="332"/>
      <c r="N455" s="332"/>
      <c r="O455" s="332"/>
    </row>
    <row r="456" spans="1:15" s="216" customFormat="1" ht="12.6" hidden="1" customHeight="1" outlineLevel="1" x14ac:dyDescent="0.2">
      <c r="A456" s="218" t="s">
        <v>7</v>
      </c>
      <c r="B456" s="563">
        <v>2001</v>
      </c>
      <c r="C456" s="216">
        <f t="shared" ref="C456:F460" si="3">MIN(C173,C188,C193,C198,C203,C208,C213,C218,C223,C228,C233,C238,C248,C253,C258,C263,C268,C273,C278,C283,C288,C293,C298,C303,C308,C323,C328,C333,C338,C343)</f>
        <v>0</v>
      </c>
      <c r="D456" s="216">
        <f t="shared" si="3"/>
        <v>0</v>
      </c>
      <c r="E456" s="216">
        <f t="shared" si="3"/>
        <v>0</v>
      </c>
      <c r="F456" s="216">
        <f t="shared" si="3"/>
        <v>0</v>
      </c>
      <c r="L456" s="332"/>
      <c r="M456" s="332"/>
      <c r="N456" s="332"/>
      <c r="O456" s="332"/>
    </row>
    <row r="457" spans="1:15" s="216" customFormat="1" ht="12.6" hidden="1" customHeight="1" outlineLevel="1" x14ac:dyDescent="0.2">
      <c r="A457" s="218"/>
      <c r="B457" s="561">
        <v>2002</v>
      </c>
      <c r="C457" s="216">
        <f t="shared" si="3"/>
        <v>0</v>
      </c>
      <c r="D457" s="216">
        <f t="shared" si="3"/>
        <v>0</v>
      </c>
      <c r="E457" s="216">
        <f t="shared" si="3"/>
        <v>0</v>
      </c>
      <c r="F457" s="216">
        <f t="shared" si="3"/>
        <v>0</v>
      </c>
      <c r="L457" s="332"/>
      <c r="M457" s="332"/>
      <c r="N457" s="332"/>
      <c r="O457" s="332"/>
    </row>
    <row r="458" spans="1:15" s="216" customFormat="1" ht="12.6" hidden="1" customHeight="1" outlineLevel="1" x14ac:dyDescent="0.2">
      <c r="A458" s="218"/>
      <c r="B458" s="561">
        <v>2003</v>
      </c>
      <c r="C458" s="216">
        <f t="shared" si="3"/>
        <v>0</v>
      </c>
      <c r="D458" s="216">
        <f t="shared" si="3"/>
        <v>0</v>
      </c>
      <c r="E458" s="216">
        <f t="shared" si="3"/>
        <v>0</v>
      </c>
      <c r="F458" s="216">
        <f t="shared" si="3"/>
        <v>0</v>
      </c>
      <c r="L458" s="332"/>
      <c r="M458" s="332"/>
      <c r="N458" s="332"/>
      <c r="O458" s="332"/>
    </row>
    <row r="459" spans="1:15" s="216" customFormat="1" ht="12.6" hidden="1" customHeight="1" outlineLevel="1" x14ac:dyDescent="0.2">
      <c r="A459" s="218"/>
      <c r="B459" s="561">
        <v>2004</v>
      </c>
      <c r="C459" s="216">
        <f t="shared" si="3"/>
        <v>0</v>
      </c>
      <c r="D459" s="216">
        <f t="shared" si="3"/>
        <v>0</v>
      </c>
      <c r="E459" s="216">
        <f t="shared" si="3"/>
        <v>0</v>
      </c>
      <c r="F459" s="216">
        <f t="shared" si="3"/>
        <v>0</v>
      </c>
      <c r="L459" s="332"/>
      <c r="M459" s="332"/>
      <c r="N459" s="332"/>
      <c r="O459" s="332"/>
    </row>
    <row r="460" spans="1:15" s="216" customFormat="1" ht="12.6" hidden="1" customHeight="1" outlineLevel="1" x14ac:dyDescent="0.2">
      <c r="A460" s="217"/>
      <c r="B460" s="562">
        <v>2005</v>
      </c>
      <c r="C460" s="333">
        <f t="shared" si="3"/>
        <v>0</v>
      </c>
      <c r="D460" s="333">
        <f t="shared" si="3"/>
        <v>0</v>
      </c>
      <c r="E460" s="333">
        <f t="shared" si="3"/>
        <v>0</v>
      </c>
      <c r="F460" s="333">
        <f t="shared" si="3"/>
        <v>0</v>
      </c>
      <c r="L460" s="332"/>
      <c r="M460" s="332"/>
      <c r="N460" s="332"/>
      <c r="O460" s="332"/>
    </row>
    <row r="461" spans="1:15" s="216" customFormat="1" ht="12.6" hidden="1" customHeight="1" outlineLevel="1" x14ac:dyDescent="0.2">
      <c r="A461" s="218" t="s">
        <v>7</v>
      </c>
      <c r="B461" s="563">
        <v>2001</v>
      </c>
      <c r="C461" s="216">
        <f t="shared" ref="C461:F465" si="4">MIN(C348,C353,C358,C363,C368,C373,C378,C383,C393,C398,C403,C408,C413,C418,C423,C428)</f>
        <v>0</v>
      </c>
      <c r="D461" s="216">
        <f t="shared" si="4"/>
        <v>0</v>
      </c>
      <c r="E461" s="216">
        <f t="shared" si="4"/>
        <v>0</v>
      </c>
      <c r="F461" s="216">
        <f t="shared" si="4"/>
        <v>0</v>
      </c>
      <c r="L461" s="332"/>
      <c r="M461" s="332"/>
      <c r="N461" s="332"/>
      <c r="O461" s="332"/>
    </row>
    <row r="462" spans="1:15" s="216" customFormat="1" ht="12.6" hidden="1" customHeight="1" outlineLevel="1" x14ac:dyDescent="0.2">
      <c r="A462" s="218"/>
      <c r="B462" s="561">
        <v>2002</v>
      </c>
      <c r="C462" s="216">
        <f t="shared" si="4"/>
        <v>0</v>
      </c>
      <c r="D462" s="216">
        <f t="shared" si="4"/>
        <v>0</v>
      </c>
      <c r="E462" s="216">
        <f t="shared" si="4"/>
        <v>0</v>
      </c>
      <c r="F462" s="216">
        <f t="shared" si="4"/>
        <v>0</v>
      </c>
      <c r="L462" s="332"/>
      <c r="M462" s="332"/>
      <c r="N462" s="332"/>
      <c r="O462" s="332"/>
    </row>
    <row r="463" spans="1:15" s="216" customFormat="1" ht="12.6" hidden="1" customHeight="1" outlineLevel="1" x14ac:dyDescent="0.2">
      <c r="A463" s="218"/>
      <c r="B463" s="561">
        <v>2003</v>
      </c>
      <c r="C463" s="216">
        <f t="shared" si="4"/>
        <v>0</v>
      </c>
      <c r="D463" s="216">
        <f t="shared" si="4"/>
        <v>0</v>
      </c>
      <c r="E463" s="216">
        <f t="shared" si="4"/>
        <v>0</v>
      </c>
      <c r="F463" s="216">
        <f t="shared" si="4"/>
        <v>0</v>
      </c>
      <c r="L463" s="332"/>
      <c r="M463" s="332"/>
      <c r="N463" s="332"/>
      <c r="O463" s="332"/>
    </row>
    <row r="464" spans="1:15" s="216" customFormat="1" ht="12.6" hidden="1" customHeight="1" outlineLevel="1" x14ac:dyDescent="0.2">
      <c r="A464" s="218"/>
      <c r="B464" s="561">
        <v>2004</v>
      </c>
      <c r="C464" s="216">
        <f t="shared" si="4"/>
        <v>0</v>
      </c>
      <c r="D464" s="216">
        <f t="shared" si="4"/>
        <v>0</v>
      </c>
      <c r="E464" s="216">
        <f t="shared" si="4"/>
        <v>0</v>
      </c>
      <c r="F464" s="216">
        <f t="shared" si="4"/>
        <v>0</v>
      </c>
      <c r="L464" s="332"/>
      <c r="M464" s="332"/>
      <c r="N464" s="332"/>
      <c r="O464" s="332"/>
    </row>
    <row r="465" spans="1:15" s="216" customFormat="1" ht="12.6" hidden="1" customHeight="1" outlineLevel="1" x14ac:dyDescent="0.2">
      <c r="A465" s="217"/>
      <c r="B465" s="562">
        <v>2005</v>
      </c>
      <c r="C465" s="216">
        <f t="shared" si="4"/>
        <v>0</v>
      </c>
      <c r="D465" s="216">
        <f t="shared" si="4"/>
        <v>0</v>
      </c>
      <c r="E465" s="216">
        <f t="shared" si="4"/>
        <v>0</v>
      </c>
      <c r="F465" s="216">
        <f t="shared" si="4"/>
        <v>0</v>
      </c>
      <c r="L465" s="332"/>
      <c r="M465" s="332"/>
      <c r="N465" s="332"/>
      <c r="O465" s="332"/>
    </row>
    <row r="466" spans="1:15" s="214" customFormat="1" ht="12.6" hidden="1" customHeight="1" outlineLevel="1" x14ac:dyDescent="0.2">
      <c r="A466" s="215" t="s">
        <v>7</v>
      </c>
      <c r="B466" s="564">
        <v>2001</v>
      </c>
      <c r="C466" s="214">
        <f t="shared" ref="C466:F470" si="5">MIN(C451,C456,C461)</f>
        <v>0</v>
      </c>
      <c r="D466" s="214">
        <f t="shared" si="5"/>
        <v>0</v>
      </c>
      <c r="E466" s="214">
        <f t="shared" si="5"/>
        <v>0</v>
      </c>
      <c r="F466" s="214">
        <f t="shared" si="5"/>
        <v>0</v>
      </c>
      <c r="L466" s="331"/>
      <c r="M466" s="331"/>
      <c r="N466" s="331"/>
      <c r="O466" s="331"/>
    </row>
    <row r="467" spans="1:15" s="214" customFormat="1" ht="12.6" hidden="1" customHeight="1" outlineLevel="1" x14ac:dyDescent="0.2">
      <c r="A467" s="215" t="s">
        <v>7</v>
      </c>
      <c r="B467" s="564">
        <v>2002</v>
      </c>
      <c r="C467" s="214">
        <f t="shared" si="5"/>
        <v>0</v>
      </c>
      <c r="D467" s="214">
        <f t="shared" si="5"/>
        <v>0</v>
      </c>
      <c r="E467" s="214">
        <f t="shared" si="5"/>
        <v>0</v>
      </c>
      <c r="F467" s="214">
        <f t="shared" si="5"/>
        <v>0</v>
      </c>
      <c r="L467" s="331"/>
      <c r="M467" s="331"/>
      <c r="N467" s="331"/>
      <c r="O467" s="331"/>
    </row>
    <row r="468" spans="1:15" s="214" customFormat="1" ht="12.6" hidden="1" customHeight="1" outlineLevel="1" x14ac:dyDescent="0.2">
      <c r="A468" s="215" t="s">
        <v>7</v>
      </c>
      <c r="B468" s="564">
        <v>2003</v>
      </c>
      <c r="C468" s="214">
        <f t="shared" si="5"/>
        <v>0</v>
      </c>
      <c r="D468" s="214">
        <f t="shared" si="5"/>
        <v>0</v>
      </c>
      <c r="E468" s="214">
        <f t="shared" si="5"/>
        <v>0</v>
      </c>
      <c r="F468" s="214">
        <f t="shared" si="5"/>
        <v>0</v>
      </c>
      <c r="L468" s="331"/>
      <c r="M468" s="331"/>
      <c r="N468" s="331"/>
      <c r="O468" s="331"/>
    </row>
    <row r="469" spans="1:15" s="214" customFormat="1" ht="12.6" hidden="1" customHeight="1" outlineLevel="1" x14ac:dyDescent="0.2">
      <c r="A469" s="215" t="s">
        <v>7</v>
      </c>
      <c r="B469" s="564">
        <v>2004</v>
      </c>
      <c r="C469" s="214">
        <f t="shared" si="5"/>
        <v>0</v>
      </c>
      <c r="D469" s="214">
        <f t="shared" si="5"/>
        <v>0</v>
      </c>
      <c r="E469" s="214">
        <f t="shared" si="5"/>
        <v>0</v>
      </c>
      <c r="F469" s="214">
        <f t="shared" si="5"/>
        <v>0</v>
      </c>
      <c r="L469" s="331"/>
      <c r="M469" s="331"/>
      <c r="N469" s="331"/>
      <c r="O469" s="331"/>
    </row>
    <row r="470" spans="1:15" s="214" customFormat="1" ht="12.6" hidden="1" customHeight="1" outlineLevel="1" x14ac:dyDescent="0.2">
      <c r="A470" s="215" t="s">
        <v>7</v>
      </c>
      <c r="B470" s="564">
        <v>2005</v>
      </c>
      <c r="C470" s="214">
        <f t="shared" si="5"/>
        <v>0</v>
      </c>
      <c r="D470" s="214">
        <f t="shared" si="5"/>
        <v>0</v>
      </c>
      <c r="E470" s="214">
        <f t="shared" si="5"/>
        <v>0</v>
      </c>
      <c r="F470" s="214">
        <f t="shared" si="5"/>
        <v>0</v>
      </c>
      <c r="L470" s="331"/>
      <c r="M470" s="331"/>
      <c r="N470" s="331"/>
      <c r="O470" s="331"/>
    </row>
    <row r="471" spans="1:15" s="211" customFormat="1" ht="12.6" hidden="1" customHeight="1" outlineLevel="1" x14ac:dyDescent="0.2">
      <c r="A471" s="213" t="s">
        <v>6</v>
      </c>
      <c r="B471" s="565">
        <v>2001</v>
      </c>
      <c r="C471" s="211">
        <f t="shared" ref="C471:F475" si="6">MAX(C23,C28,C33,C38,C53,C58,C63,C68,C73,C78,C83,C93,C98,C103,C108,C113,C118,C123,C128,C133,C143,C148,C153,C158,C163,C168)</f>
        <v>0</v>
      </c>
      <c r="D471" s="211">
        <f t="shared" si="6"/>
        <v>0</v>
      </c>
      <c r="E471" s="211">
        <f t="shared" si="6"/>
        <v>0</v>
      </c>
      <c r="F471" s="211">
        <f t="shared" si="6"/>
        <v>0</v>
      </c>
      <c r="L471" s="330"/>
      <c r="M471" s="330"/>
      <c r="N471" s="330"/>
      <c r="O471" s="330"/>
    </row>
    <row r="472" spans="1:15" s="211" customFormat="1" ht="12.6" hidden="1" customHeight="1" outlineLevel="1" x14ac:dyDescent="0.2">
      <c r="A472" s="213"/>
      <c r="B472" s="565">
        <v>2002</v>
      </c>
      <c r="C472" s="211">
        <f t="shared" si="6"/>
        <v>0</v>
      </c>
      <c r="D472" s="211">
        <f t="shared" si="6"/>
        <v>0</v>
      </c>
      <c r="E472" s="211">
        <f t="shared" si="6"/>
        <v>0</v>
      </c>
      <c r="F472" s="211">
        <f t="shared" si="6"/>
        <v>0</v>
      </c>
      <c r="L472" s="330"/>
      <c r="M472" s="330"/>
      <c r="N472" s="330"/>
      <c r="O472" s="330"/>
    </row>
    <row r="473" spans="1:15" s="211" customFormat="1" ht="12.6" hidden="1" customHeight="1" outlineLevel="1" x14ac:dyDescent="0.2">
      <c r="A473" s="213"/>
      <c r="B473" s="565">
        <v>2003</v>
      </c>
      <c r="C473" s="211">
        <f t="shared" si="6"/>
        <v>0</v>
      </c>
      <c r="D473" s="211">
        <f t="shared" si="6"/>
        <v>0</v>
      </c>
      <c r="E473" s="211">
        <f t="shared" si="6"/>
        <v>0</v>
      </c>
      <c r="F473" s="211">
        <f t="shared" si="6"/>
        <v>0</v>
      </c>
      <c r="L473" s="330"/>
      <c r="M473" s="330"/>
      <c r="N473" s="330"/>
      <c r="O473" s="330"/>
    </row>
    <row r="474" spans="1:15" s="211" customFormat="1" ht="12.6" hidden="1" customHeight="1" outlineLevel="1" x14ac:dyDescent="0.2">
      <c r="A474" s="213"/>
      <c r="B474" s="565">
        <v>2004</v>
      </c>
      <c r="C474" s="211">
        <f t="shared" si="6"/>
        <v>0</v>
      </c>
      <c r="D474" s="211">
        <f t="shared" si="6"/>
        <v>0</v>
      </c>
      <c r="E474" s="211">
        <f t="shared" si="6"/>
        <v>0</v>
      </c>
      <c r="F474" s="211">
        <f t="shared" si="6"/>
        <v>0</v>
      </c>
      <c r="L474" s="330"/>
      <c r="M474" s="330"/>
      <c r="N474" s="330"/>
      <c r="O474" s="330"/>
    </row>
    <row r="475" spans="1:15" s="211" customFormat="1" ht="12.6" hidden="1" customHeight="1" outlineLevel="1" x14ac:dyDescent="0.2">
      <c r="A475" s="212"/>
      <c r="B475" s="566">
        <v>2005</v>
      </c>
      <c r="C475" s="211">
        <f t="shared" si="6"/>
        <v>0</v>
      </c>
      <c r="D475" s="211">
        <f t="shared" si="6"/>
        <v>0</v>
      </c>
      <c r="E475" s="211">
        <f t="shared" si="6"/>
        <v>0</v>
      </c>
      <c r="F475" s="211">
        <f t="shared" si="6"/>
        <v>0</v>
      </c>
      <c r="L475" s="330"/>
      <c r="M475" s="330"/>
      <c r="N475" s="330"/>
      <c r="O475" s="330"/>
    </row>
    <row r="476" spans="1:15" s="211" customFormat="1" ht="12.6" hidden="1" customHeight="1" outlineLevel="1" x14ac:dyDescent="0.2">
      <c r="A476" s="213" t="s">
        <v>6</v>
      </c>
      <c r="B476" s="567">
        <v>2001</v>
      </c>
      <c r="C476" s="211">
        <f t="shared" ref="C476:F480" si="7">MAX(C173,C188,C193,C198,C203,C208,C213,C218,C223,C228,C233,C238,C248,C253,C258,C263,C268,C273,C278,C283,C288,C293,C298,C303,C308,C323,C328,C333,C338,C343)</f>
        <v>0</v>
      </c>
      <c r="D476" s="211">
        <f t="shared" si="7"/>
        <v>0</v>
      </c>
      <c r="E476" s="211">
        <f t="shared" si="7"/>
        <v>0</v>
      </c>
      <c r="F476" s="211">
        <f t="shared" si="7"/>
        <v>0</v>
      </c>
      <c r="L476" s="330"/>
      <c r="M476" s="330"/>
      <c r="N476" s="330"/>
      <c r="O476" s="330"/>
    </row>
    <row r="477" spans="1:15" s="211" customFormat="1" ht="12.6" hidden="1" customHeight="1" outlineLevel="1" x14ac:dyDescent="0.2">
      <c r="A477" s="213"/>
      <c r="B477" s="565">
        <v>2002</v>
      </c>
      <c r="C477" s="211">
        <f t="shared" si="7"/>
        <v>0</v>
      </c>
      <c r="D477" s="211">
        <f t="shared" si="7"/>
        <v>0</v>
      </c>
      <c r="E477" s="211">
        <f t="shared" si="7"/>
        <v>0</v>
      </c>
      <c r="F477" s="211">
        <f t="shared" si="7"/>
        <v>0</v>
      </c>
      <c r="L477" s="330"/>
      <c r="M477" s="330"/>
      <c r="N477" s="330"/>
      <c r="O477" s="330"/>
    </row>
    <row r="478" spans="1:15" s="211" customFormat="1" ht="12.6" hidden="1" customHeight="1" outlineLevel="1" x14ac:dyDescent="0.2">
      <c r="A478" s="213"/>
      <c r="B478" s="565">
        <v>2003</v>
      </c>
      <c r="C478" s="211">
        <f t="shared" si="7"/>
        <v>0</v>
      </c>
      <c r="D478" s="211">
        <f t="shared" si="7"/>
        <v>0</v>
      </c>
      <c r="E478" s="211">
        <f t="shared" si="7"/>
        <v>0</v>
      </c>
      <c r="F478" s="211">
        <f t="shared" si="7"/>
        <v>0</v>
      </c>
      <c r="L478" s="330"/>
      <c r="M478" s="330"/>
      <c r="N478" s="330"/>
      <c r="O478" s="330"/>
    </row>
    <row r="479" spans="1:15" s="211" customFormat="1" ht="12.6" hidden="1" customHeight="1" outlineLevel="1" x14ac:dyDescent="0.2">
      <c r="A479" s="213"/>
      <c r="B479" s="565">
        <v>2004</v>
      </c>
      <c r="C479" s="211">
        <f t="shared" si="7"/>
        <v>0</v>
      </c>
      <c r="D479" s="211">
        <f t="shared" si="7"/>
        <v>0</v>
      </c>
      <c r="E479" s="211">
        <f t="shared" si="7"/>
        <v>0</v>
      </c>
      <c r="F479" s="211">
        <f t="shared" si="7"/>
        <v>0</v>
      </c>
      <c r="L479" s="330"/>
      <c r="M479" s="330"/>
      <c r="N479" s="330"/>
      <c r="O479" s="330"/>
    </row>
    <row r="480" spans="1:15" s="211" customFormat="1" ht="12.6" hidden="1" customHeight="1" outlineLevel="1" x14ac:dyDescent="0.2">
      <c r="A480" s="212"/>
      <c r="B480" s="566">
        <v>2005</v>
      </c>
      <c r="C480" s="211">
        <f t="shared" si="7"/>
        <v>0</v>
      </c>
      <c r="D480" s="211">
        <f t="shared" si="7"/>
        <v>0</v>
      </c>
      <c r="E480" s="211">
        <f t="shared" si="7"/>
        <v>0</v>
      </c>
      <c r="F480" s="211">
        <f t="shared" si="7"/>
        <v>0</v>
      </c>
      <c r="L480" s="330"/>
      <c r="M480" s="330"/>
      <c r="N480" s="330"/>
      <c r="O480" s="330"/>
    </row>
    <row r="481" spans="1:15" s="211" customFormat="1" ht="12.6" hidden="1" customHeight="1" outlineLevel="1" x14ac:dyDescent="0.2">
      <c r="A481" s="213" t="s">
        <v>6</v>
      </c>
      <c r="B481" s="567">
        <v>2001</v>
      </c>
      <c r="C481" s="211">
        <f t="shared" ref="C481:F485" si="8">MAX(C348,C353,C358,C363,C368,C373,C378,C383,C393,C398,C403,C408,C413,C418,C423,C428)</f>
        <v>0</v>
      </c>
      <c r="D481" s="211">
        <f t="shared" si="8"/>
        <v>0</v>
      </c>
      <c r="E481" s="211">
        <f t="shared" si="8"/>
        <v>0</v>
      </c>
      <c r="F481" s="211">
        <f t="shared" si="8"/>
        <v>0</v>
      </c>
      <c r="L481" s="330"/>
      <c r="M481" s="330"/>
      <c r="N481" s="330"/>
      <c r="O481" s="330"/>
    </row>
    <row r="482" spans="1:15" s="211" customFormat="1" ht="12.6" hidden="1" customHeight="1" outlineLevel="1" x14ac:dyDescent="0.2">
      <c r="A482" s="213"/>
      <c r="B482" s="565">
        <v>2002</v>
      </c>
      <c r="C482" s="211">
        <f t="shared" si="8"/>
        <v>0</v>
      </c>
      <c r="D482" s="211">
        <f t="shared" si="8"/>
        <v>0</v>
      </c>
      <c r="E482" s="211">
        <f t="shared" si="8"/>
        <v>0</v>
      </c>
      <c r="F482" s="211">
        <f t="shared" si="8"/>
        <v>0</v>
      </c>
      <c r="L482" s="330"/>
      <c r="M482" s="330"/>
      <c r="N482" s="330"/>
      <c r="O482" s="330"/>
    </row>
    <row r="483" spans="1:15" s="211" customFormat="1" ht="12.6" hidden="1" customHeight="1" outlineLevel="1" x14ac:dyDescent="0.2">
      <c r="A483" s="213"/>
      <c r="B483" s="565">
        <v>2003</v>
      </c>
      <c r="C483" s="211">
        <f t="shared" si="8"/>
        <v>0</v>
      </c>
      <c r="D483" s="211">
        <f t="shared" si="8"/>
        <v>0</v>
      </c>
      <c r="E483" s="211">
        <f t="shared" si="8"/>
        <v>0</v>
      </c>
      <c r="F483" s="211">
        <f t="shared" si="8"/>
        <v>0</v>
      </c>
      <c r="L483" s="330"/>
      <c r="M483" s="330"/>
      <c r="N483" s="330"/>
      <c r="O483" s="330"/>
    </row>
    <row r="484" spans="1:15" s="211" customFormat="1" ht="12.6" hidden="1" customHeight="1" outlineLevel="1" x14ac:dyDescent="0.2">
      <c r="A484" s="213"/>
      <c r="B484" s="565">
        <v>2004</v>
      </c>
      <c r="C484" s="211">
        <f t="shared" si="8"/>
        <v>0</v>
      </c>
      <c r="D484" s="211">
        <f t="shared" si="8"/>
        <v>0</v>
      </c>
      <c r="E484" s="211">
        <f t="shared" si="8"/>
        <v>0</v>
      </c>
      <c r="F484" s="211">
        <f t="shared" si="8"/>
        <v>0</v>
      </c>
      <c r="L484" s="330"/>
      <c r="M484" s="330"/>
      <c r="N484" s="330"/>
      <c r="O484" s="330"/>
    </row>
    <row r="485" spans="1:15" s="211" customFormat="1" ht="12.6" hidden="1" customHeight="1" outlineLevel="1" x14ac:dyDescent="0.2">
      <c r="A485" s="212"/>
      <c r="B485" s="566">
        <v>2005</v>
      </c>
      <c r="C485" s="211">
        <f t="shared" si="8"/>
        <v>0</v>
      </c>
      <c r="D485" s="211">
        <f t="shared" si="8"/>
        <v>0</v>
      </c>
      <c r="E485" s="211">
        <f t="shared" si="8"/>
        <v>0</v>
      </c>
      <c r="F485" s="211">
        <f t="shared" si="8"/>
        <v>0</v>
      </c>
      <c r="L485" s="330"/>
      <c r="M485" s="330"/>
      <c r="N485" s="330"/>
      <c r="O485" s="330"/>
    </row>
    <row r="486" spans="1:15" s="209" customFormat="1" ht="12.6" hidden="1" customHeight="1" outlineLevel="1" x14ac:dyDescent="0.2">
      <c r="A486" s="210" t="s">
        <v>6</v>
      </c>
      <c r="B486" s="568">
        <v>2001</v>
      </c>
      <c r="C486" s="209">
        <f t="shared" ref="C486:F490" si="9">MAX(C471,C476,C481)</f>
        <v>0</v>
      </c>
      <c r="D486" s="209">
        <f t="shared" si="9"/>
        <v>0</v>
      </c>
      <c r="E486" s="209">
        <f t="shared" si="9"/>
        <v>0</v>
      </c>
      <c r="F486" s="209">
        <f t="shared" si="9"/>
        <v>0</v>
      </c>
      <c r="L486" s="329"/>
      <c r="M486" s="329"/>
      <c r="N486" s="329"/>
      <c r="O486" s="329"/>
    </row>
    <row r="487" spans="1:15" s="209" customFormat="1" ht="12.6" hidden="1" customHeight="1" outlineLevel="1" x14ac:dyDescent="0.2">
      <c r="A487" s="210" t="s">
        <v>6</v>
      </c>
      <c r="B487" s="568">
        <v>2002</v>
      </c>
      <c r="C487" s="209">
        <f t="shared" si="9"/>
        <v>0</v>
      </c>
      <c r="D487" s="209">
        <f t="shared" si="9"/>
        <v>0</v>
      </c>
      <c r="E487" s="209">
        <f t="shared" si="9"/>
        <v>0</v>
      </c>
      <c r="F487" s="209">
        <f t="shared" si="9"/>
        <v>0</v>
      </c>
      <c r="L487" s="329"/>
      <c r="M487" s="329"/>
      <c r="N487" s="329"/>
      <c r="O487" s="329"/>
    </row>
    <row r="488" spans="1:15" s="209" customFormat="1" ht="12.6" hidden="1" customHeight="1" outlineLevel="1" x14ac:dyDescent="0.2">
      <c r="A488" s="210" t="s">
        <v>6</v>
      </c>
      <c r="B488" s="568">
        <v>2003</v>
      </c>
      <c r="C488" s="209">
        <f t="shared" si="9"/>
        <v>0</v>
      </c>
      <c r="D488" s="209">
        <f t="shared" si="9"/>
        <v>0</v>
      </c>
      <c r="E488" s="209">
        <f t="shared" si="9"/>
        <v>0</v>
      </c>
      <c r="F488" s="209">
        <f t="shared" si="9"/>
        <v>0</v>
      </c>
      <c r="L488" s="329"/>
      <c r="M488" s="329"/>
      <c r="N488" s="329"/>
      <c r="O488" s="329"/>
    </row>
    <row r="489" spans="1:15" s="209" customFormat="1" ht="12.6" hidden="1" customHeight="1" outlineLevel="1" x14ac:dyDescent="0.2">
      <c r="A489" s="210" t="s">
        <v>6</v>
      </c>
      <c r="B489" s="568">
        <v>2004</v>
      </c>
      <c r="C489" s="209">
        <f t="shared" si="9"/>
        <v>0</v>
      </c>
      <c r="D489" s="209">
        <f t="shared" si="9"/>
        <v>0</v>
      </c>
      <c r="E489" s="209">
        <f t="shared" si="9"/>
        <v>0</v>
      </c>
      <c r="F489" s="209">
        <f t="shared" si="9"/>
        <v>0</v>
      </c>
      <c r="L489" s="329"/>
      <c r="M489" s="329"/>
      <c r="N489" s="329"/>
      <c r="O489" s="329"/>
    </row>
    <row r="490" spans="1:15" s="209" customFormat="1" ht="12.6" hidden="1" customHeight="1" outlineLevel="1" x14ac:dyDescent="0.2">
      <c r="A490" s="210" t="s">
        <v>6</v>
      </c>
      <c r="B490" s="568">
        <v>2005</v>
      </c>
      <c r="C490" s="209">
        <f t="shared" si="9"/>
        <v>0</v>
      </c>
      <c r="D490" s="209">
        <f t="shared" si="9"/>
        <v>0</v>
      </c>
      <c r="E490" s="209">
        <f t="shared" si="9"/>
        <v>0</v>
      </c>
      <c r="F490" s="209">
        <f t="shared" si="9"/>
        <v>0</v>
      </c>
      <c r="L490" s="329"/>
      <c r="M490" s="329"/>
      <c r="N490" s="329"/>
      <c r="O490" s="329"/>
    </row>
    <row r="491" spans="1:15" ht="12.6" customHeight="1" collapsed="1" x14ac:dyDescent="0.2"/>
  </sheetData>
  <dataConsolidate>
    <dataRefs count="3">
      <dataRef ref="B95:N108" sheet="J+V-MP" r:id="rId1"/>
      <dataRef ref="B95:N108" sheet="J+V-súkr.sp." r:id="rId2"/>
      <dataRef ref="B97:N110" sheet="Pr-spolu" r:id="rId3"/>
    </dataRefs>
  </dataConsolidate>
  <mergeCells count="13">
    <mergeCell ref="K5:K6"/>
    <mergeCell ref="A3:F3"/>
    <mergeCell ref="A5:A7"/>
    <mergeCell ref="B5:B7"/>
    <mergeCell ref="C5:C6"/>
    <mergeCell ref="D5:D6"/>
    <mergeCell ref="E5:E6"/>
    <mergeCell ref="F5:F6"/>
    <mergeCell ref="A433:F433"/>
    <mergeCell ref="A436:F436"/>
    <mergeCell ref="H5:H6"/>
    <mergeCell ref="I5:I6"/>
    <mergeCell ref="J5:J6"/>
  </mergeCells>
  <hyperlinks>
    <hyperlink ref="F434" r:id="rId4" location="!/view/sk/VBD_SK_WIN/zp3003rr/v_zp3003rr_00_00_00_sk"/>
    <hyperlink ref="E434" r:id="rId5" location="!/view/sk/vbd_sk_win2/zp3803rs/v_zp3803rs_00_00_00_sk"/>
    <hyperlink ref="I2:J2" location="Obsah_Contents!A1" display="Obsah / Contents"/>
  </hyperlinks>
  <printOptions horizontalCentered="1"/>
  <pageMargins left="0.23622047244094491" right="0.23622047244094491" top="0.74803149606299213" bottom="0.74803149606299213" header="0.31496062992125984" footer="0.31496062992125984"/>
  <pageSetup paperSize="9" scale="81" orientation="portrait" r:id="rId6"/>
  <headerFooter alignWithMargins="0">
    <oddHeader>&amp;R&amp;8&amp;A</oddHeader>
    <oddFooter>&amp;R&amp;8&amp;P</oddFooter>
  </headerFooter>
  <rowBreaks count="4" manualBreakCount="4">
    <brk id="130" max="5" man="1"/>
    <brk id="192" max="5" man="1"/>
    <brk id="312" max="5" man="1"/>
    <brk id="37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7</vt:i4>
      </vt:variant>
      <vt:variant>
        <vt:lpstr>Pomenované rozsahy</vt:lpstr>
      </vt:variant>
      <vt:variant>
        <vt:i4>12</vt:i4>
      </vt:variant>
    </vt:vector>
  </HeadingPairs>
  <TitlesOfParts>
    <vt:vector size="19" baseType="lpstr">
      <vt:lpstr>Obsah_Contents</vt:lpstr>
      <vt:lpstr>T19_1</vt:lpstr>
      <vt:lpstr>T19_2</vt:lpstr>
      <vt:lpstr>T19_3</vt:lpstr>
      <vt:lpstr>T19_4</vt:lpstr>
      <vt:lpstr>T19_5</vt:lpstr>
      <vt:lpstr>T19_6</vt:lpstr>
      <vt:lpstr>T19_1!Názvy_tlače</vt:lpstr>
      <vt:lpstr>T19_2!Názvy_tlače</vt:lpstr>
      <vt:lpstr>T19_3!Názvy_tlače</vt:lpstr>
      <vt:lpstr>T19_4!Názvy_tlače</vt:lpstr>
      <vt:lpstr>T19_5!Názvy_tlače</vt:lpstr>
      <vt:lpstr>T19_6!Názvy_tlače</vt:lpstr>
      <vt:lpstr>T19_1!Oblasť_tlače</vt:lpstr>
      <vt:lpstr>T19_2!Oblasť_tlače</vt:lpstr>
      <vt:lpstr>T19_3!Oblasť_tlače</vt:lpstr>
      <vt:lpstr>T19_4!Oblasť_tlače</vt:lpstr>
      <vt:lpstr>T19_5!Oblasť_tlače</vt:lpstr>
      <vt:lpstr>T19_6!Oblasť_tlače</vt:lpstr>
    </vt:vector>
  </TitlesOfParts>
  <Company>SUSR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Rybanská Mária</dc:creator>
  <cp:lastModifiedBy>Čičváková Emília</cp:lastModifiedBy>
  <cp:lastPrinted>2024-04-15T06:06:49Z</cp:lastPrinted>
  <dcterms:created xsi:type="dcterms:W3CDTF">2023-12-05T09:33:53Z</dcterms:created>
  <dcterms:modified xsi:type="dcterms:W3CDTF">2024-04-15T06:07:49Z</dcterms:modified>
</cp:coreProperties>
</file>